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40" activeTab="0"/>
  </bookViews>
  <sheets>
    <sheet name="Instructions" sheetId="1" r:id="rId1"/>
    <sheet name="Sample Template" sheetId="2" r:id="rId2"/>
    <sheet name="Most Likely" sheetId="3" r:id="rId3"/>
    <sheet name="Worst Case" sheetId="4" r:id="rId4"/>
  </sheets>
  <definedNames>
    <definedName name="_xlnm.Print_Area" localSheetId="0">'Instructions'!$B$1:$S$101</definedName>
    <definedName name="_xlnm.Print_Area" localSheetId="2">'Most Likely'!$B$2:$M$108</definedName>
    <definedName name="_xlnm.Print_Area" localSheetId="3">'Worst Case'!$B$2:$M$110</definedName>
  </definedNames>
  <calcPr fullCalcOnLoad="1"/>
</workbook>
</file>

<file path=xl/comments1.xml><?xml version="1.0" encoding="utf-8"?>
<comments xmlns="http://schemas.openxmlformats.org/spreadsheetml/2006/main">
  <authors>
    <author>Author</author>
  </authors>
  <commentList>
    <comment ref="B2" authorId="0">
      <text>
        <r>
          <rPr>
            <sz val="11"/>
            <color indexed="8"/>
            <rFont val="Calibri"/>
            <family val="2"/>
          </rPr>
          <t>General Instructions</t>
        </r>
        <r>
          <rPr>
            <sz val="11"/>
            <color indexed="8"/>
            <rFont val="Calibri"/>
            <family val="2"/>
          </rPr>
          <t xml:space="preserve">
</t>
        </r>
        <r>
          <rPr>
            <sz val="11"/>
            <color indexed="8"/>
            <rFont val="Calibri"/>
            <family val="2"/>
          </rPr>
          <t xml:space="preserve">The application process requires the applicant to submit two cash basis Financial Projections. 
</t>
        </r>
        <r>
          <rPr>
            <sz val="11"/>
            <color indexed="8"/>
            <rFont val="Calibri"/>
            <family val="2"/>
          </rPr>
          <t xml:space="preserve">
</t>
        </r>
        <r>
          <rPr>
            <sz val="11"/>
            <color indexed="8"/>
            <rFont val="Calibri"/>
            <family val="2"/>
          </rPr>
          <t xml:space="preserve">The first projection (Template 1) should show the cash revenues and costs associated with the Most Likely scenario expected.  This projection should include the number of registrations, the registration fee, and all cash costs and capital expenditures expected during the start-up period and during the first three years of operations.  Template 1 relates to Question 46 (Projections Template) in the application. 
</t>
        </r>
        <r>
          <rPr>
            <sz val="11"/>
            <color indexed="8"/>
            <rFont val="Calibri"/>
            <family val="2"/>
          </rPr>
          <t xml:space="preserve">
</t>
        </r>
        <r>
          <rPr>
            <sz val="11"/>
            <color indexed="8"/>
            <rFont val="Calibri"/>
            <family val="2"/>
          </rPr>
          <t xml:space="preserve">We also ask applicants to show as a separate projection (Template 2) the cash revenues and costs associated with a realistic Worst Case Scenario assuming that the registry does not succeed. Template 2 relates to Question 49 (Contingency Planning) in the application.
</t>
        </r>
        <r>
          <rPr>
            <sz val="11"/>
            <color indexed="8"/>
            <rFont val="Calibri"/>
            <family val="2"/>
          </rPr>
          <t xml:space="preserve">
</t>
        </r>
        <r>
          <rPr>
            <sz val="11"/>
            <color indexed="8"/>
            <rFont val="Calibri"/>
            <family val="2"/>
          </rPr>
          <t xml:space="preserve">For each Projection prepared, please include Comments and Notes on the bottom of the projection (in the area provided) to provide those reviewing these projections with information regarding:
</t>
        </r>
        <r>
          <rPr>
            <sz val="11"/>
            <color indexed="8"/>
            <rFont val="Calibri"/>
            <family val="2"/>
          </rPr>
          <t xml:space="preserve">1) Assumptions Used, Significant Variances in Operating Cash flows Capital Expenditures from year-to-year;
</t>
        </r>
        <r>
          <rPr>
            <sz val="11"/>
            <color indexed="8"/>
            <rFont val="Calibri"/>
            <family val="2"/>
          </rPr>
          <t xml:space="preserve">2) How you plan to fund operations; 
</t>
        </r>
        <r>
          <rPr>
            <sz val="11"/>
            <color indexed="8"/>
            <rFont val="Calibri"/>
            <family val="2"/>
          </rPr>
          <t>3) Contingency Planning</t>
        </r>
      </text>
    </comment>
    <comment ref="E4" authorId="0">
      <text>
        <r>
          <rPr>
            <sz val="11"/>
            <color indexed="8"/>
            <rFont val="Calibri"/>
            <family val="2"/>
          </rPr>
          <t xml:space="preserve">Where appropriate, please reference data points and/or formulas used in your calculations
</t>
        </r>
      </text>
    </comment>
    <comment ref="G4" authorId="0">
      <text>
        <r>
          <rPr>
            <sz val="11"/>
            <color indexed="8"/>
            <rFont val="Calibri"/>
            <family val="2"/>
          </rPr>
          <t>The Start-up Period is for cash Costs and Capital Expenditures only; there should be no cash revenue projections input to this column.  Please describe the total period of time this is expected to cover.</t>
        </r>
      </text>
    </comment>
    <comment ref="D17" authorId="0">
      <text>
        <r>
          <rPr>
            <sz val="11"/>
            <color indexed="8"/>
            <rFont val="Calibri"/>
            <family val="2"/>
          </rPr>
          <t>Marketing Costs represent the amount spent on advertising, promotions, and other marketing activity. This amount should not include Labor Costs which is included in "Marketing Labor" above.</t>
        </r>
      </text>
    </comment>
    <comment ref="M17" authorId="0">
      <text>
        <r>
          <rPr>
            <sz val="11"/>
            <color indexed="8"/>
            <rFont val="Calibri"/>
            <family val="2"/>
          </rPr>
          <t>Include Comments that will assist those reviewing this projection in understanding your business approach and any expected trends or variations.</t>
        </r>
      </text>
    </comment>
    <comment ref="C29" authorId="0">
      <text>
        <r>
          <rPr>
            <sz val="11"/>
            <color indexed="8"/>
            <rFont val="Calibri"/>
            <family val="2"/>
          </rPr>
          <t xml:space="preserve">Variable expenses include labor and other costs that are not fixed in nature (expenditures that fluctuate in relationship with increases or decreases in production or level of operations).  
</t>
        </r>
        <r>
          <rPr>
            <sz val="11"/>
            <color indexed="8"/>
            <rFont val="Calibri"/>
            <family val="2"/>
          </rPr>
          <t xml:space="preserve">
</t>
        </r>
        <r>
          <rPr>
            <sz val="11"/>
            <color indexed="8"/>
            <rFont val="Calibri"/>
            <family val="2"/>
          </rPr>
          <t xml:space="preserve">Fixed costs are expenditures that do not generally fluctuate in relationship with increases or decreases in production or level of operations.   Such costs are generally necessary to be incurred in order to operate the base line operations of the organization or are expected to be incurred based on contractual commitments. </t>
        </r>
      </text>
    </comment>
    <comment ref="G32" authorId="0">
      <text>
        <r>
          <rPr>
            <sz val="11"/>
            <color indexed="8"/>
            <rFont val="Calibri"/>
            <family val="2"/>
          </rPr>
          <t>Must equal Total Costs from Section I</t>
        </r>
      </text>
    </comment>
    <comment ref="G43" authorId="0">
      <text>
        <r>
          <rPr>
            <sz val="11"/>
            <color indexed="8"/>
            <rFont val="Calibri"/>
            <family val="2"/>
          </rPr>
          <t>Equals the operational costs for the projected 3 years (columns H, I, and J)</t>
        </r>
      </text>
    </comment>
    <comment ref="M46" authorId="0">
      <text>
        <r>
          <rPr>
            <sz val="11"/>
            <color indexed="8"/>
            <rFont val="Calibri"/>
            <family val="2"/>
          </rPr>
          <t>Applicant should list expected useful lives of capital expenditures used and determine annual depreciation.</t>
        </r>
      </text>
    </comment>
    <comment ref="M50" authorId="0">
      <text>
        <r>
          <rPr>
            <sz val="11"/>
            <color indexed="8"/>
            <rFont val="Calibri"/>
            <family val="2"/>
          </rPr>
          <t>Please describe "other" capital expenditures and their useful lives for depreciation.</t>
        </r>
      </text>
    </comment>
    <comment ref="D54" authorId="0">
      <text>
        <r>
          <rPr>
            <sz val="11"/>
            <color indexed="8"/>
            <rFont val="Calibri"/>
            <family val="2"/>
          </rPr>
          <t xml:space="preserve">Applicant must prepare projected assets &amp; liabilities for the Start Up and subsequent 3-year period
</t>
        </r>
      </text>
    </comment>
    <comment ref="D72" authorId="0">
      <text>
        <r>
          <rPr>
            <sz val="11"/>
            <color indexed="8"/>
            <rFont val="Calibri"/>
            <family val="2"/>
          </rPr>
          <t>Cash Flow is driven by Projected Net Operations (Sec. I), Projected Capital Expenditures (Sec III), and Projected Assets &amp; Liabilities (Sec IV).</t>
        </r>
      </text>
    </comment>
    <comment ref="D81" authorId="0">
      <text>
        <r>
          <rPr>
            <sz val="11"/>
            <color indexed="8"/>
            <rFont val="Calibri"/>
            <family val="2"/>
          </rPr>
          <t>Applicant should describe sources of debt and equity funding and provide evidence thereof (e.g., letter of commitment).</t>
        </r>
      </text>
    </comment>
    <comment ref="C92" authorId="0">
      <text>
        <r>
          <rPr>
            <sz val="11"/>
            <color indexed="8"/>
            <rFont val="Calibri"/>
            <family val="2"/>
          </rPr>
          <t xml:space="preserve">Include explanations for any significant variances between years (or expected in years beyond the timeframe of the template) in any category of costing or funding. </t>
        </r>
      </text>
    </comment>
    <comment ref="C97" authorId="0">
      <text>
        <r>
          <rPr>
            <sz val="11"/>
            <color indexed="8"/>
            <rFont val="Calibri"/>
            <family val="2"/>
          </rPr>
          <t xml:space="preserve">Include general comments here explaining how you will fund operations. Funding will be explained in detail in response to question 48.  </t>
        </r>
      </text>
    </comment>
    <comment ref="C100" authorId="0">
      <text>
        <r>
          <rPr>
            <sz val="11"/>
            <color indexed="8"/>
            <rFont val="Calibri"/>
            <family val="2"/>
          </rPr>
          <t>Include general commentary here to describe your contingency planning. Contingency planning will be explained in detail in response to question 49.</t>
        </r>
      </text>
    </comment>
  </commentList>
</comments>
</file>

<file path=xl/sharedStrings.xml><?xml version="1.0" encoding="utf-8"?>
<sst xmlns="http://schemas.openxmlformats.org/spreadsheetml/2006/main" count="442" uniqueCount="192">
  <si>
    <t>n/a</t>
  </si>
  <si>
    <t>n/a</t>
  </si>
  <si>
    <t>= Sec. IV) (B+C): 
Prior Yr - Cur Yr</t>
  </si>
  <si>
    <t>III) Projected Capital Expenditures</t>
  </si>
  <si>
    <t>IV) Projected Assets &amp; Liabilities</t>
  </si>
  <si>
    <t>Start-up</t>
  </si>
  <si>
    <t>General Comments (Notes Regarding Assumptions Used, Significant Variances Between Years, etc.):</t>
  </si>
  <si>
    <t>Comments regarding how the Applicant plans to Fund operations:</t>
  </si>
  <si>
    <t>General Comments regarding contingencies:</t>
  </si>
  <si>
    <t xml:space="preserve"> </t>
  </si>
  <si>
    <t>Year 1</t>
  </si>
  <si>
    <t>Year 2</t>
  </si>
  <si>
    <t>Year 3</t>
  </si>
  <si>
    <t>Live / Operational</t>
  </si>
  <si>
    <t>Start-up Costs</t>
  </si>
  <si>
    <t>n/a</t>
  </si>
  <si>
    <t>A) Hardware</t>
  </si>
  <si>
    <t>B) Software</t>
  </si>
  <si>
    <t>B) Registration fee</t>
  </si>
  <si>
    <t>B) Accounts receivable</t>
  </si>
  <si>
    <t>C) Other current assets</t>
  </si>
  <si>
    <t>A) Cash</t>
  </si>
  <si>
    <t xml:space="preserve">-Hardware &amp; Software have a useful life of 3 years
</t>
  </si>
  <si>
    <t>-Furniture &amp; other equipment have a useful life of 5 years</t>
  </si>
  <si>
    <t>i) Marketing Labor</t>
  </si>
  <si>
    <t>ii) Customer Support Labor</t>
  </si>
  <si>
    <t>iii) Technical Labor</t>
  </si>
  <si>
    <t>C) Furniture &amp; Other Equipment</t>
  </si>
  <si>
    <t>The $41k in Start Up Costs represents an offset of the Accounts Payable reflected in the Projected balance sheet.  Subsequent years are based on changes in Current Liabilities where Prior Year is subtracted from the Current year</t>
  </si>
  <si>
    <t>A) Debt:</t>
  </si>
  <si>
    <t>B) Equity:</t>
  </si>
  <si>
    <t>C) Total Sources of funds</t>
  </si>
  <si>
    <r>
      <t xml:space="preserve">TLD Applicant -- Financial Projections : </t>
    </r>
    <r>
      <rPr>
        <b/>
        <sz val="24"/>
        <color indexed="8"/>
        <rFont val="Calibri"/>
        <family val="2"/>
      </rPr>
      <t>Instructions</t>
    </r>
  </si>
  <si>
    <t>n/a</t>
  </si>
  <si>
    <t>Fixed Costs: equals Total Costs less Variable Costs</t>
  </si>
  <si>
    <t>E) Accounts payable</t>
  </si>
  <si>
    <t>A * B</t>
  </si>
  <si>
    <t>H) Facilities</t>
  </si>
  <si>
    <t>Sec.</t>
  </si>
  <si>
    <t>E) Accounts payable</t>
  </si>
  <si>
    <t>Reference / Formula</t>
  </si>
  <si>
    <t>F) Labor:</t>
  </si>
  <si>
    <t>G) Marketing</t>
  </si>
  <si>
    <t>I) General &amp; Administrative</t>
  </si>
  <si>
    <t>J) Interest and Taxes</t>
  </si>
  <si>
    <t>i) On-hand at time of application</t>
  </si>
  <si>
    <t>i) Marketing Labor</t>
  </si>
  <si>
    <t>iii) Technical Labor</t>
  </si>
  <si>
    <t>Principal payments on the line of credit with XYZ Bank will not be incurred until Year 5.  Interest will be paid as incurred and is reflected in Sec I) J.</t>
  </si>
  <si>
    <t>ii) Contingent and/or committed but not yet on-hand</t>
  </si>
  <si>
    <t>VI) Sources of funds</t>
  </si>
  <si>
    <t>We do not anticipate significant increases in Registration Fees subsequent to year 3.</t>
  </si>
  <si>
    <t>Costs are further detailed and explained in response to question 47.</t>
  </si>
  <si>
    <t>See below for comments on funding. Revenues are further detailed and explained in response to question 48.</t>
  </si>
  <si>
    <t xml:space="preserve">We have recently negotiated a line of credit with XYZ Bank (a copy of the fully executed line of credit agreement has been included with our application) and this funding will allow us to purchase necessary equipment and pay for employees and other Operating Costs during our start-up period and the first few years of operations.  We expect that our business operation will be self funded (i.e., revenue from operations will cover all anticipated costs and capital expenditures) by the second half of our second year in operation; we also expect to become profitable with positive cash flow in year three. </t>
  </si>
  <si>
    <t>Comments regarding how the Applicant plans to fund operations:</t>
  </si>
  <si>
    <t>In local currency (unless noted otherwise)</t>
  </si>
  <si>
    <t>CHECK</t>
  </si>
  <si>
    <t>Check that II) C equals I) N.</t>
  </si>
  <si>
    <t>J) 3-year Reserve</t>
  </si>
  <si>
    <t>K) Other Long-term Assets</t>
  </si>
  <si>
    <t>L) Total Long-term Assets</t>
  </si>
  <si>
    <t>Provide a list and associated cost for each outsourced function.</t>
  </si>
  <si>
    <t>{list type of activities being outsourced}</t>
  </si>
  <si>
    <t>Hot site maintenance</t>
  </si>
  <si>
    <t>D) Registry Data Escrow</t>
  </si>
  <si>
    <t>E) Maintenance of Zone in accordance with DNSSEC</t>
  </si>
  <si>
    <t>F) Other</t>
  </si>
  <si>
    <t>A) Operation of SRS</t>
  </si>
  <si>
    <t>B) Provision of Whois</t>
  </si>
  <si>
    <t>C) DNS Resolution for Registered Domain Names</t>
  </si>
  <si>
    <t>Commensurate with Question 24</t>
  </si>
  <si>
    <t>Commensurate with Question 26</t>
  </si>
  <si>
    <t>Commensurate with Question 35</t>
  </si>
  <si>
    <t>Commensurate with Question 38</t>
  </si>
  <si>
    <t>Commensurate with Question 43</t>
  </si>
  <si>
    <t>Outsourcing hot site to ABC Company, cost based on number of servers hosted and customer support</t>
  </si>
  <si>
    <t>i)</t>
  </si>
  <si>
    <t>ii)</t>
  </si>
  <si>
    <t>iii)</t>
  </si>
  <si>
    <t>iv)</t>
  </si>
  <si>
    <t>v)</t>
  </si>
  <si>
    <t>vi)</t>
  </si>
  <si>
    <t>= IIb) H)</t>
  </si>
  <si>
    <t>D) Outsourcing Capital Expenditures, if any (list the type of capital expenditures)</t>
  </si>
  <si>
    <t xml:space="preserve">i) </t>
  </si>
  <si>
    <t xml:space="preserve">iv) </t>
  </si>
  <si>
    <t xml:space="preserve">v) </t>
  </si>
  <si>
    <t xml:space="preserve">vi) </t>
  </si>
  <si>
    <t>A) Total Variable Operating Costs</t>
  </si>
  <si>
    <t>B) Total Fixed Operating Costs</t>
  </si>
  <si>
    <t>H) 3-year total</t>
  </si>
  <si>
    <t>D) Outsourcing Capital Expenditure, if any</t>
  </si>
  <si>
    <t>F) Total Capital Expenditures</t>
  </si>
  <si>
    <t>F) Short term debt</t>
  </si>
  <si>
    <t>G) Other current liabilities</t>
  </si>
  <si>
    <t>H) Total Current Liabilities</t>
  </si>
  <si>
    <t>I) Total Property, Plant &amp; Equipment (PP&amp;E)</t>
  </si>
  <si>
    <t>J) 3-year reserve</t>
  </si>
  <si>
    <t>L) Total Long Term Assets</t>
  </si>
  <si>
    <t>K) Other long term assets</t>
  </si>
  <si>
    <t>M) Total Long Term Debt</t>
  </si>
  <si>
    <t>H) Projected Net Cash flow</t>
  </si>
  <si>
    <r>
      <rPr>
        <b/>
        <sz val="18"/>
        <color indexed="8"/>
        <rFont val="Calibri"/>
        <family val="2"/>
      </rPr>
      <t>Template 1</t>
    </r>
    <r>
      <rPr>
        <sz val="18"/>
        <color indexed="8"/>
        <rFont val="Calibri"/>
        <family val="2"/>
      </rPr>
      <t xml:space="preserve"> - Financial Projections: </t>
    </r>
    <r>
      <rPr>
        <b/>
        <sz val="18"/>
        <color indexed="8"/>
        <rFont val="Calibri"/>
        <family val="2"/>
      </rPr>
      <t>Most Likely</t>
    </r>
  </si>
  <si>
    <t>D) Total Current Assets</t>
  </si>
  <si>
    <t>F) Short-term Debt</t>
  </si>
  <si>
    <t>V) Projected Cash flow (excl. 3-year Reserve)</t>
  </si>
  <si>
    <r>
      <rPr>
        <b/>
        <sz val="18"/>
        <color indexed="8"/>
        <rFont val="Calibri"/>
        <family val="2"/>
      </rPr>
      <t>Template 2</t>
    </r>
    <r>
      <rPr>
        <sz val="18"/>
        <color indexed="8"/>
        <rFont val="Calibri"/>
        <family val="2"/>
      </rPr>
      <t xml:space="preserve"> - Financial Projections: </t>
    </r>
    <r>
      <rPr>
        <b/>
        <sz val="18"/>
        <color indexed="8"/>
        <rFont val="Calibri"/>
        <family val="2"/>
      </rPr>
      <t>Worst Case</t>
    </r>
  </si>
  <si>
    <t>List and describe each identifiable type of outsourcing.</t>
  </si>
  <si>
    <t>D) Other revenue cash inflows</t>
  </si>
  <si>
    <t>A) Forecasted registration volume</t>
  </si>
  <si>
    <t>B) Current Year Capital expenditures</t>
  </si>
  <si>
    <t>C) Change in Non-cash Current Assets</t>
  </si>
  <si>
    <t>D) Change in Total Current Liabilities</t>
  </si>
  <si>
    <t>E) Debt Adjustments</t>
  </si>
  <si>
    <t>F) Other Adjustments</t>
  </si>
  <si>
    <t>G) Net Projected Cash Flow</t>
  </si>
  <si>
    <t>I) Projected  Cash inflows and outflows</t>
  </si>
  <si>
    <t>B) Registration fee</t>
  </si>
  <si>
    <t>C) Registration cash inflows</t>
  </si>
  <si>
    <t>E) Total cash inflows</t>
  </si>
  <si>
    <t>F) Labor:</t>
  </si>
  <si>
    <t>i) Marketing Labor</t>
  </si>
  <si>
    <t>ii) Customer Support Labor</t>
  </si>
  <si>
    <t>iii) Technical Labor</t>
  </si>
  <si>
    <t>G) Marketing</t>
  </si>
  <si>
    <t>H) Facilities</t>
  </si>
  <si>
    <t>I) General &amp; Administrative</t>
  </si>
  <si>
    <t>J) Interest and Taxes</t>
  </si>
  <si>
    <t>IIa) Break out of Fixed and Variable Operating Cash Outflows</t>
  </si>
  <si>
    <t>C) Total Operating Cash Outflows</t>
  </si>
  <si>
    <t>IIb) Break out of Critical Function Operating Cash Outflows</t>
  </si>
  <si>
    <t>G) Total Critical Function Cash Outflows</t>
  </si>
  <si>
    <t>III) Projected Capital Expenditures</t>
  </si>
  <si>
    <t>A) Hardware</t>
  </si>
  <si>
    <t>B) Software</t>
  </si>
  <si>
    <t>C) Furniture &amp; Equipment</t>
  </si>
  <si>
    <t>E) Other Capital Expenditures</t>
  </si>
  <si>
    <t>IV) Projected Assets &amp; Liabilities</t>
  </si>
  <si>
    <t>A) Cash</t>
  </si>
  <si>
    <t>B) Accounts receivable</t>
  </si>
  <si>
    <t>C) Other current assets</t>
  </si>
  <si>
    <t>D) Total current assets</t>
  </si>
  <si>
    <t>E) Accounts payable</t>
  </si>
  <si>
    <t>V) Projected Cash flow (excluding 3-year reserve)</t>
  </si>
  <si>
    <t>A) Operating cash flows</t>
  </si>
  <si>
    <t>A) Debt:</t>
  </si>
  <si>
    <t>i) On-hand at time of application</t>
  </si>
  <si>
    <t>B) Equity:</t>
  </si>
  <si>
    <t>C) Total Sources of funds</t>
  </si>
  <si>
    <t>K) Outsourcing Operating Costs</t>
  </si>
  <si>
    <t>L) Other Operating costs</t>
  </si>
  <si>
    <t>M) Total Operating Cash Outflows</t>
  </si>
  <si>
    <t>N) Projected Net Operating Cash flow</t>
  </si>
  <si>
    <t xml:space="preserve">   Projected Operating Cash Outflows</t>
  </si>
  <si>
    <t>K) Outsourcing Operating Costs, if any (list the type of activities being outsourced):</t>
  </si>
  <si>
    <t>E - M</t>
  </si>
  <si>
    <t>I) Projected Cash inflows and outflows</t>
  </si>
  <si>
    <t>D) Other cash inflows</t>
  </si>
  <si>
    <t>E) Total Cash Inflows</t>
  </si>
  <si>
    <t>G) Total Critical Registry Function Cash Outflows</t>
  </si>
  <si>
    <t>G) Other Current Liabilities</t>
  </si>
  <si>
    <t>M) Total Long-term Debt</t>
  </si>
  <si>
    <t>Registration was forecasted based on recent market surveys which we have attached and disccused below.</t>
  </si>
  <si>
    <t>B) Capital expenditures</t>
  </si>
  <si>
    <t>C) Change in Non Cash Current Assets</t>
  </si>
  <si>
    <t>G) Projected Net Cash flow</t>
  </si>
  <si>
    <t>I) Projected Cash Inflows and Outflows</t>
  </si>
  <si>
    <t>Other cash inflows represent advertising monies expected from display ads on our website.</t>
  </si>
  <si>
    <t>L) Other Operating Costs</t>
  </si>
  <si>
    <t xml:space="preserve"> = Sec. I) M</t>
  </si>
  <si>
    <t>= Sec III) F: cumulative
Prior Years + Cur Yr</t>
  </si>
  <si>
    <t>= Sec. I) N</t>
  </si>
  <si>
    <t>= Sec. IV) H: 
Cur Yr - Prior Yr</t>
  </si>
  <si>
    <t>= Sec IV) F and M:
Cur Yr - Prior Yr</t>
  </si>
  <si>
    <t>We expect the number of registrations to grow at approximately 30% per year with an increase in the registration fee of $1 per year for the first three years. These volume assumptions are based on the attached (i) market data and (ii) published benchmark regsitry growth. Fee assumptions are aligned with the growth plan and anticipated demand based on the regsitration curve. We anticipate our costs will increase at a controlled pace over the first three years except for marketing costs which will be higher in the start-up and first year as we establish our brand name and work to increase registrations.  Operating costs are supported by the attached (i) benchmark report for a basket of similar registries and (ii) a build-up of costs based on our current operations. Our capital expenditures will be greatest in the start-up phase and then our need to invest in computer hardware and software will level off after the start-up period.  Capital expenses are based on contract drafts and discussions held with vendors. We have included and referenced the hardware costs to support the estimates. Our investment in Furniture and Equipment will be greatest in the start-up period as we build our infrastructure and then decrease in the following periods.
Start-up: Our start-up phase is anticpated to comprise [X] months in line with benchmark growth curves indicated by prior start-ups and published market data. Our assumptions were derived from the attached support.</t>
  </si>
  <si>
    <t>Although we expect to be cash flow positive by the end of year 2, the recently negotiated line of credit will cover our operating costs for the first 4 years of operation if necessary. We have also entered into an agreement with XYZ Co. to assume our registrants should our business model not have the ability to sustain itself in future years. Agreement with XYZ Co. has been included with our application. A full description of risks and a range of potential outcomes and impacts are included in our responses to Question 49. These responses have quantified the impacts of certain probabilites and our negotiated funding and action plans as shown, are adequate to fund our our Worst Case Scenerio.</t>
  </si>
  <si>
    <t>A) Net operating cash flows</t>
  </si>
  <si>
    <t>Variable Costs:
-Start Up equals all labor plus 75% of marketing.
-Years 1 through 3 equal 75% of all labor plus 50% of Marketing, and 30% of G&amp;A and Other Operating Costs</t>
  </si>
  <si>
    <r>
      <rPr>
        <b/>
        <sz val="11"/>
        <color indexed="10"/>
        <rFont val="Calibri"/>
        <family val="2"/>
      </rPr>
      <t>G</t>
    </r>
    <r>
      <rPr>
        <b/>
        <sz val="11"/>
        <rFont val="Calibri"/>
        <family val="2"/>
      </rPr>
      <t>) Projected Net Cash flow</t>
    </r>
  </si>
  <si>
    <t xml:space="preserve">A) Operation of SRS </t>
  </si>
  <si>
    <t>IIb) Break out of Critical Registry Function Operating Cash Outflows</t>
  </si>
  <si>
    <t>Should equal amount calculated for Question 50</t>
  </si>
  <si>
    <t>Note: these are based on the applicant's cost to manage these functions and should be calculated separately from the Continued Operations Instrument (COI) for Question 50</t>
  </si>
  <si>
    <r>
      <t>TLD Applicant -- Financial Projections :</t>
    </r>
    <r>
      <rPr>
        <b/>
        <sz val="24"/>
        <color indexed="8"/>
        <rFont val="Calibri"/>
        <family val="2"/>
      </rPr>
      <t xml:space="preserve"> Sample </t>
    </r>
  </si>
  <si>
    <t>Partial Registry Functions</t>
  </si>
  <si>
    <r>
      <t>Outsourced certain registry and other functions to ABC registry {</t>
    </r>
    <r>
      <rPr>
        <i/>
        <sz val="11"/>
        <color indexed="8"/>
        <rFont val="Calibri"/>
        <family val="2"/>
      </rPr>
      <t>applicant should list outsourced functions</t>
    </r>
    <r>
      <rPr>
        <sz val="11"/>
        <color indexed="8"/>
        <rFont val="Calibri"/>
        <family val="2"/>
      </rPr>
      <t>}.  Costs for each year are based on expected domains under management</t>
    </r>
  </si>
  <si>
    <t xml:space="preserve">D) Registry Data Escrow </t>
  </si>
  <si>
    <r>
      <t>= Sec. III) F</t>
    </r>
    <r>
      <rPr>
        <b/>
        <strike/>
        <sz val="11"/>
        <color indexed="8"/>
        <rFont val="Calibri"/>
        <family val="2"/>
      </rPr>
      <t>E</t>
    </r>
  </si>
  <si>
    <t>Explanation / Description</t>
  </si>
  <si>
    <t xml:space="preserve"> Explanation / Description</t>
  </si>
  <si>
    <t xml:space="preserve"> Explanation / Description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</si>
</sst>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63">
    <font>
      <sz val="11"/>
      <color indexed="8"/>
      <name val="Calibri"/>
      <family val="2"/>
    </font>
    <font>
      <sz val="12"/>
      <color indexed="8"/>
      <name val="Calibri"/>
      <family val="2"/>
    </font>
    <font>
      <sz val="18"/>
      <color indexed="8"/>
      <name val="Calibri"/>
      <family val="2"/>
    </font>
    <font>
      <b/>
      <sz val="11"/>
      <color indexed="8"/>
      <name val="Calibri"/>
      <family val="2"/>
    </font>
    <font>
      <b/>
      <u val="single"/>
      <sz val="11"/>
      <color indexed="8"/>
      <name val="Calibri"/>
      <family val="2"/>
    </font>
    <font>
      <b/>
      <sz val="11"/>
      <name val="Calibri"/>
      <family val="2"/>
    </font>
    <font>
      <sz val="8"/>
      <name val="Verdana"/>
      <family val="2"/>
    </font>
    <font>
      <b/>
      <sz val="12"/>
      <color indexed="8"/>
      <name val="Calibri"/>
      <family val="2"/>
    </font>
    <font>
      <sz val="11"/>
      <name val="Calibri"/>
      <family val="2"/>
    </font>
    <font>
      <b/>
      <sz val="24"/>
      <color indexed="8"/>
      <name val="Calibri"/>
      <family val="2"/>
    </font>
    <font>
      <b/>
      <sz val="11"/>
      <color indexed="8"/>
      <name val="Tahoma"/>
      <family val="2"/>
    </font>
    <font>
      <b/>
      <sz val="12"/>
      <name val="Calibri"/>
      <family val="2"/>
    </font>
    <font>
      <b/>
      <sz val="18"/>
      <color indexed="8"/>
      <name val="Calibri"/>
      <family val="2"/>
    </font>
    <font>
      <sz val="18"/>
      <name val="Calibri"/>
      <family val="2"/>
    </font>
    <font>
      <b/>
      <u val="single"/>
      <sz val="11"/>
      <name val="Calibri"/>
      <family val="2"/>
    </font>
    <font>
      <b/>
      <sz val="11"/>
      <color indexed="10"/>
      <name val="Calibri"/>
      <family val="2"/>
    </font>
    <font>
      <i/>
      <sz val="11"/>
      <color indexed="8"/>
      <name val="Calibri"/>
      <family val="2"/>
    </font>
    <font>
      <b/>
      <strike/>
      <sz val="11"/>
      <color indexed="8"/>
      <name val="Calibri"/>
      <family val="2"/>
    </font>
    <font>
      <b/>
      <u val="single"/>
      <sz val="10"/>
      <color indexed="8"/>
      <name val="Tahoma"/>
      <family val="2"/>
    </font>
    <font>
      <sz val="10"/>
      <color indexed="8"/>
      <name val="Tahoma"/>
      <family val="2"/>
    </font>
    <font>
      <sz val="11"/>
      <color indexed="10"/>
      <name val="Calibri"/>
      <family val="2"/>
    </font>
    <font>
      <strike/>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1"/>
      <color rgb="FFFF0000"/>
      <name val="Calibri"/>
      <family val="2"/>
    </font>
    <font>
      <b/>
      <sz val="11"/>
      <color rgb="FFFF0000"/>
      <name val="Calibri"/>
      <family val="2"/>
    </font>
    <font>
      <sz val="11"/>
      <color theme="1"/>
      <name val="Calibri"/>
      <family val="2"/>
    </font>
    <font>
      <b/>
      <u val="single"/>
      <sz val="11"/>
      <color theme="1"/>
      <name val="Calibri"/>
      <family val="2"/>
    </font>
    <font>
      <sz val="18"/>
      <color theme="1"/>
      <name val="Calibri"/>
      <family val="2"/>
    </font>
    <font>
      <b/>
      <sz val="11"/>
      <color theme="1"/>
      <name val="Calibri"/>
      <family val="2"/>
    </font>
    <font>
      <b/>
      <strike/>
      <sz val="11"/>
      <color theme="1"/>
      <name val="Calibri"/>
      <family val="2"/>
    </font>
    <font>
      <strik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top/>
      <bottom/>
    </border>
    <border>
      <left/>
      <right/>
      <top/>
      <bottom style="double"/>
    </border>
    <border>
      <left style="medium"/>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top/>
      <bottom style="thin"/>
    </border>
    <border>
      <left/>
      <right/>
      <top style="thin"/>
      <bottom style="medium"/>
    </border>
    <border>
      <left/>
      <right/>
      <top style="thin"/>
      <bottom style="double"/>
    </border>
    <border>
      <left/>
      <right style="medium"/>
      <top/>
      <bottom/>
    </border>
    <border>
      <left/>
      <right/>
      <top style="thin"/>
      <bottom style="thin"/>
    </border>
    <border>
      <left style="medium"/>
      <right/>
      <top style="medium"/>
      <bottom style="medium"/>
    </border>
    <border>
      <left style="medium"/>
      <right/>
      <top style="medium"/>
      <bottom/>
    </border>
    <border>
      <left/>
      <right style="medium"/>
      <top style="medium"/>
      <botto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7">
    <xf numFmtId="0" fontId="0" fillId="0" borderId="0" xfId="0" applyAlignment="1">
      <alignment/>
    </xf>
    <xf numFmtId="164" fontId="0" fillId="0" borderId="0" xfId="42" applyNumberFormat="1" applyFont="1" applyAlignment="1">
      <alignment/>
    </xf>
    <xf numFmtId="164" fontId="0" fillId="0" borderId="0" xfId="42" applyNumberFormat="1" applyFont="1" applyBorder="1" applyAlignment="1">
      <alignment/>
    </xf>
    <xf numFmtId="0" fontId="3" fillId="0" borderId="0" xfId="0" applyFont="1" applyAlignment="1">
      <alignment horizontal="right"/>
    </xf>
    <xf numFmtId="0" fontId="3" fillId="0" borderId="0" xfId="0" applyFont="1" applyAlignment="1">
      <alignment horizontal="left"/>
    </xf>
    <xf numFmtId="164" fontId="0" fillId="0" borderId="10" xfId="42" applyNumberFormat="1" applyFont="1" applyBorder="1" applyAlignment="1">
      <alignment/>
    </xf>
    <xf numFmtId="164" fontId="0" fillId="0" borderId="11" xfId="42" applyNumberFormat="1" applyFont="1" applyBorder="1" applyAlignment="1">
      <alignment/>
    </xf>
    <xf numFmtId="0" fontId="2" fillId="0" borderId="0" xfId="0" applyFont="1" applyAlignment="1">
      <alignment horizontal="center" vertical="center"/>
    </xf>
    <xf numFmtId="164" fontId="0" fillId="0" borderId="0" xfId="42" applyNumberFormat="1" applyFont="1" applyFill="1" applyBorder="1" applyAlignment="1">
      <alignment/>
    </xf>
    <xf numFmtId="164" fontId="4" fillId="0" borderId="0" xfId="42" applyNumberFormat="1" applyFont="1" applyBorder="1" applyAlignment="1">
      <alignment horizontal="center"/>
    </xf>
    <xf numFmtId="164" fontId="0" fillId="33" borderId="10" xfId="42" applyNumberFormat="1" applyFont="1" applyFill="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0" fontId="0" fillId="0" borderId="12" xfId="0" applyBorder="1" applyAlignment="1">
      <alignment/>
    </xf>
    <xf numFmtId="164" fontId="0" fillId="0" borderId="0" xfId="42" applyNumberFormat="1" applyFont="1" applyFill="1" applyBorder="1" applyAlignment="1">
      <alignment/>
    </xf>
    <xf numFmtId="164" fontId="0" fillId="0" borderId="0" xfId="42" applyNumberFormat="1" applyFont="1" applyBorder="1" applyAlignment="1">
      <alignment/>
    </xf>
    <xf numFmtId="0" fontId="3" fillId="0" borderId="0" xfId="0" applyFont="1" applyAlignment="1">
      <alignment/>
    </xf>
    <xf numFmtId="164" fontId="0" fillId="34" borderId="0" xfId="42" applyNumberFormat="1" applyFont="1" applyFill="1" applyBorder="1" applyAlignment="1">
      <alignment/>
    </xf>
    <xf numFmtId="164" fontId="0" fillId="0" borderId="13" xfId="42" applyNumberFormat="1" applyFont="1" applyBorder="1" applyAlignment="1">
      <alignment/>
    </xf>
    <xf numFmtId="164" fontId="3" fillId="34" borderId="0" xfId="42" applyNumberFormat="1" applyFont="1" applyFill="1" applyBorder="1" applyAlignment="1">
      <alignment/>
    </xf>
    <xf numFmtId="164" fontId="3" fillId="0" borderId="0" xfId="42" applyNumberFormat="1" applyFont="1" applyBorder="1" applyAlignment="1">
      <alignment/>
    </xf>
    <xf numFmtId="164" fontId="0" fillId="0" borderId="11" xfId="42" applyNumberFormat="1" applyFont="1" applyBorder="1" applyAlignment="1">
      <alignment/>
    </xf>
    <xf numFmtId="0" fontId="0" fillId="0" borderId="14" xfId="0" applyBorder="1" applyAlignment="1">
      <alignment/>
    </xf>
    <xf numFmtId="0" fontId="3" fillId="0" borderId="11" xfId="0" applyFont="1" applyBorder="1" applyAlignment="1">
      <alignment/>
    </xf>
    <xf numFmtId="164" fontId="3" fillId="0" borderId="11" xfId="42" applyNumberFormat="1" applyFont="1" applyBorder="1" applyAlignment="1">
      <alignment/>
    </xf>
    <xf numFmtId="164" fontId="3" fillId="0" borderId="0" xfId="42" applyNumberFormat="1" applyFont="1" applyAlignment="1">
      <alignment/>
    </xf>
    <xf numFmtId="0" fontId="3" fillId="0" borderId="12" xfId="0" applyFont="1" applyBorder="1" applyAlignment="1">
      <alignment/>
    </xf>
    <xf numFmtId="164" fontId="3" fillId="0" borderId="0" xfId="42" applyNumberFormat="1" applyFont="1" applyFill="1" applyBorder="1" applyAlignment="1">
      <alignment/>
    </xf>
    <xf numFmtId="164" fontId="0" fillId="0" borderId="0" xfId="42" applyNumberFormat="1" applyFont="1" applyFill="1" applyAlignment="1">
      <alignment/>
    </xf>
    <xf numFmtId="164" fontId="3" fillId="0" borderId="0" xfId="42" applyNumberFormat="1" applyFont="1" applyFill="1" applyAlignment="1">
      <alignment/>
    </xf>
    <xf numFmtId="0" fontId="3" fillId="0" borderId="0" xfId="0" applyFont="1" applyAlignment="1">
      <alignment/>
    </xf>
    <xf numFmtId="0" fontId="3" fillId="0" borderId="0" xfId="0" applyFont="1" applyAlignment="1">
      <alignment wrapText="1"/>
    </xf>
    <xf numFmtId="164" fontId="4" fillId="35" borderId="15" xfId="42" applyNumberFormat="1" applyFont="1" applyFill="1" applyBorder="1" applyAlignment="1">
      <alignment horizontal="center"/>
    </xf>
    <xf numFmtId="164" fontId="4" fillId="35" borderId="16" xfId="42" applyNumberFormat="1" applyFont="1" applyFill="1" applyBorder="1" applyAlignment="1">
      <alignment horizontal="center"/>
    </xf>
    <xf numFmtId="164" fontId="4" fillId="35" borderId="17" xfId="42" applyNumberFormat="1" applyFont="1" applyFill="1" applyBorder="1" applyAlignment="1">
      <alignment horizontal="center"/>
    </xf>
    <xf numFmtId="164" fontId="4" fillId="36" borderId="18" xfId="42" applyNumberFormat="1" applyFont="1" applyFill="1" applyBorder="1" applyAlignment="1">
      <alignment horizontal="center"/>
    </xf>
    <xf numFmtId="164" fontId="0" fillId="34" borderId="19" xfId="42" applyNumberFormat="1" applyFont="1" applyFill="1" applyBorder="1" applyAlignment="1">
      <alignment/>
    </xf>
    <xf numFmtId="164" fontId="0" fillId="0" borderId="20" xfId="42" applyNumberFormat="1" applyFont="1" applyFill="1" applyBorder="1" applyAlignment="1">
      <alignment/>
    </xf>
    <xf numFmtId="164" fontId="0" fillId="0" borderId="20" xfId="42" applyNumberFormat="1" applyFont="1" applyBorder="1" applyAlignment="1">
      <alignment/>
    </xf>
    <xf numFmtId="164" fontId="0" fillId="0" borderId="21" xfId="42" applyNumberFormat="1" applyFont="1" applyFill="1" applyBorder="1" applyAlignment="1">
      <alignment/>
    </xf>
    <xf numFmtId="164" fontId="3" fillId="0" borderId="21" xfId="42" applyNumberFormat="1" applyFont="1" applyFill="1" applyBorder="1" applyAlignment="1">
      <alignment/>
    </xf>
    <xf numFmtId="164" fontId="3" fillId="34" borderId="19" xfId="42" applyNumberFormat="1" applyFont="1" applyFill="1" applyBorder="1" applyAlignment="1">
      <alignment/>
    </xf>
    <xf numFmtId="164" fontId="0" fillId="0" borderId="0" xfId="0" applyNumberFormat="1" applyAlignment="1">
      <alignment/>
    </xf>
    <xf numFmtId="0" fontId="0" fillId="0" borderId="0" xfId="0" applyAlignment="1">
      <alignment horizontal="center"/>
    </xf>
    <xf numFmtId="164" fontId="4" fillId="0" borderId="0" xfId="42" applyNumberFormat="1" applyFont="1" applyBorder="1" applyAlignment="1">
      <alignment horizontal="center" vertical="top"/>
    </xf>
    <xf numFmtId="164" fontId="0" fillId="0" borderId="0" xfId="42" applyNumberFormat="1" applyFont="1" applyBorder="1" applyAlignment="1">
      <alignment vertical="top"/>
    </xf>
    <xf numFmtId="164" fontId="0" fillId="34" borderId="0" xfId="42" applyNumberFormat="1" applyFont="1" applyFill="1" applyBorder="1" applyAlignment="1">
      <alignment vertical="top"/>
    </xf>
    <xf numFmtId="0" fontId="5" fillId="34" borderId="22" xfId="0" applyFont="1" applyFill="1" applyBorder="1" applyAlignment="1">
      <alignment vertical="top" wrapText="1"/>
    </xf>
    <xf numFmtId="44" fontId="0" fillId="34" borderId="0" xfId="44" applyFont="1" applyFill="1" applyBorder="1" applyAlignment="1">
      <alignment vertical="top"/>
    </xf>
    <xf numFmtId="164" fontId="0" fillId="0" borderId="23" xfId="42" applyNumberFormat="1" applyFont="1" applyBorder="1" applyAlignment="1">
      <alignment vertical="top"/>
    </xf>
    <xf numFmtId="164" fontId="0" fillId="0" borderId="13" xfId="42" applyNumberFormat="1" applyFont="1" applyBorder="1" applyAlignment="1">
      <alignment vertical="top"/>
    </xf>
    <xf numFmtId="164" fontId="0" fillId="0" borderId="0" xfId="42" applyNumberFormat="1" applyFont="1" applyFill="1" applyBorder="1" applyAlignment="1">
      <alignment vertical="top"/>
    </xf>
    <xf numFmtId="0" fontId="5" fillId="0" borderId="22" xfId="0" applyFont="1" applyBorder="1" applyAlignment="1">
      <alignment vertical="top" wrapText="1"/>
    </xf>
    <xf numFmtId="164" fontId="0" fillId="34" borderId="19" xfId="42" applyNumberFormat="1" applyFont="1" applyFill="1" applyBorder="1" applyAlignment="1">
      <alignment vertical="top"/>
    </xf>
    <xf numFmtId="164" fontId="0" fillId="0" borderId="20" xfId="42" applyNumberFormat="1" applyFont="1" applyFill="1" applyBorder="1" applyAlignment="1">
      <alignment vertical="top"/>
    </xf>
    <xf numFmtId="164" fontId="0" fillId="0" borderId="23" xfId="42" applyNumberFormat="1" applyFont="1" applyFill="1" applyBorder="1" applyAlignment="1">
      <alignment vertical="top"/>
    </xf>
    <xf numFmtId="164" fontId="3" fillId="0" borderId="0" xfId="42" applyNumberFormat="1" applyFont="1" applyFill="1" applyBorder="1" applyAlignment="1">
      <alignment vertical="top"/>
    </xf>
    <xf numFmtId="164" fontId="3" fillId="0" borderId="21" xfId="42" applyNumberFormat="1" applyFont="1" applyFill="1" applyBorder="1" applyAlignment="1">
      <alignment vertical="top"/>
    </xf>
    <xf numFmtId="0" fontId="8" fillId="34" borderId="22" xfId="0" applyFont="1" applyFill="1" applyBorder="1" applyAlignment="1">
      <alignment vertical="top" wrapText="1"/>
    </xf>
    <xf numFmtId="0" fontId="3" fillId="0" borderId="0" xfId="0" applyFont="1" applyAlignment="1">
      <alignment horizontal="center"/>
    </xf>
    <xf numFmtId="0" fontId="3" fillId="0" borderId="0" xfId="0" applyFont="1" applyAlignment="1">
      <alignment horizontal="center" vertical="top"/>
    </xf>
    <xf numFmtId="0" fontId="0" fillId="0" borderId="11" xfId="0" applyBorder="1" applyAlignment="1">
      <alignment horizontal="center"/>
    </xf>
    <xf numFmtId="165" fontId="0" fillId="0" borderId="0" xfId="0" applyNumberFormat="1" applyAlignment="1">
      <alignment/>
    </xf>
    <xf numFmtId="43" fontId="0" fillId="0" borderId="0" xfId="0" applyNumberFormat="1" applyAlignment="1">
      <alignment/>
    </xf>
    <xf numFmtId="164" fontId="5" fillId="0" borderId="0" xfId="42" applyNumberFormat="1" applyFont="1" applyFill="1" applyBorder="1" applyAlignment="1" quotePrefix="1">
      <alignment horizontal="center" vertical="top"/>
    </xf>
    <xf numFmtId="0" fontId="5" fillId="0" borderId="0" xfId="0" applyFont="1" applyAlignment="1" quotePrefix="1">
      <alignment horizontal="center" vertical="top"/>
    </xf>
    <xf numFmtId="164" fontId="4" fillId="36" borderId="24" xfId="42" applyNumberFormat="1" applyFont="1" applyFill="1" applyBorder="1" applyAlignment="1">
      <alignment horizontal="center"/>
    </xf>
    <xf numFmtId="164" fontId="0" fillId="34" borderId="0" xfId="42" applyNumberFormat="1" applyFont="1" applyFill="1" applyAlignment="1">
      <alignment/>
    </xf>
    <xf numFmtId="164" fontId="0" fillId="0" borderId="21" xfId="42" applyNumberFormat="1" applyFont="1" applyFill="1" applyBorder="1" applyAlignment="1">
      <alignment vertical="top"/>
    </xf>
    <xf numFmtId="0" fontId="8" fillId="34" borderId="22" xfId="0" applyFont="1" applyFill="1" applyBorder="1" applyAlignment="1" quotePrefix="1">
      <alignment vertical="top" wrapText="1"/>
    </xf>
    <xf numFmtId="0" fontId="3" fillId="0" borderId="0" xfId="0" applyFont="1" applyAlignment="1" quotePrefix="1">
      <alignment horizontal="center"/>
    </xf>
    <xf numFmtId="164" fontId="5" fillId="0" borderId="0" xfId="42" applyNumberFormat="1" applyFont="1" applyFill="1" applyBorder="1" applyAlignment="1" quotePrefix="1">
      <alignment horizontal="center" vertical="top" wrapText="1"/>
    </xf>
    <xf numFmtId="0" fontId="3" fillId="0" borderId="0" xfId="0" applyFont="1" applyAlignment="1">
      <alignment horizontal="center"/>
    </xf>
    <xf numFmtId="164" fontId="10" fillId="0" borderId="0" xfId="42" applyNumberFormat="1" applyFont="1" applyFill="1" applyBorder="1" applyAlignment="1">
      <alignment/>
    </xf>
    <xf numFmtId="0" fontId="11" fillId="0" borderId="0" xfId="0" applyFont="1" applyAlignment="1">
      <alignment vertical="top"/>
    </xf>
    <xf numFmtId="0" fontId="11" fillId="0" borderId="0" xfId="0" applyFont="1" applyAlignment="1">
      <alignment horizontal="center"/>
    </xf>
    <xf numFmtId="164" fontId="0" fillId="0" borderId="0" xfId="42" applyNumberFormat="1" applyFont="1" applyFill="1" applyBorder="1" applyAlignment="1">
      <alignment horizontal="center"/>
    </xf>
    <xf numFmtId="164" fontId="3" fillId="0" borderId="0" xfId="42" applyNumberFormat="1" applyFont="1" applyFill="1" applyBorder="1" applyAlignment="1" quotePrefix="1">
      <alignment horizontal="center"/>
    </xf>
    <xf numFmtId="164" fontId="3" fillId="0" borderId="0" xfId="42" applyNumberFormat="1" applyFont="1" applyFill="1" applyBorder="1" applyAlignment="1" quotePrefix="1">
      <alignment horizontal="center" wrapText="1"/>
    </xf>
    <xf numFmtId="166" fontId="0" fillId="34" borderId="0" xfId="44" applyNumberFormat="1" applyFont="1" applyFill="1" applyBorder="1" applyAlignment="1">
      <alignment/>
    </xf>
    <xf numFmtId="166" fontId="0" fillId="0" borderId="0" xfId="44" applyNumberFormat="1" applyFont="1" applyBorder="1" applyAlignment="1">
      <alignment/>
    </xf>
    <xf numFmtId="44" fontId="0" fillId="0" borderId="0" xfId="44" applyFont="1" applyFill="1" applyBorder="1" applyAlignment="1">
      <alignment/>
    </xf>
    <xf numFmtId="0" fontId="3" fillId="0" borderId="0" xfId="0" applyFont="1" applyAlignment="1">
      <alignment horizontal="center" vertical="top" wrapText="1"/>
    </xf>
    <xf numFmtId="0" fontId="8" fillId="0" borderId="22" xfId="0" applyFont="1" applyBorder="1" applyAlignment="1">
      <alignment vertical="top" wrapText="1"/>
    </xf>
    <xf numFmtId="164" fontId="0" fillId="0" borderId="0" xfId="42" applyNumberFormat="1" applyFont="1" applyFill="1" applyBorder="1" applyAlignment="1">
      <alignment horizontal="center"/>
    </xf>
    <xf numFmtId="164" fontId="0" fillId="34" borderId="0" xfId="42" applyNumberFormat="1" applyFont="1" applyFill="1" applyBorder="1" applyAlignment="1">
      <alignment horizontal="center"/>
    </xf>
    <xf numFmtId="164" fontId="0" fillId="34" borderId="0" xfId="42" applyNumberFormat="1" applyFont="1" applyFill="1" applyBorder="1" applyAlignment="1">
      <alignment vertical="top"/>
    </xf>
    <xf numFmtId="0" fontId="3" fillId="0" borderId="0" xfId="0" applyFont="1" applyAlignment="1" quotePrefix="1">
      <alignment horizontal="center" wrapText="1"/>
    </xf>
    <xf numFmtId="164" fontId="0" fillId="34" borderId="0" xfId="42" applyNumberFormat="1" applyFont="1" applyFill="1" applyBorder="1" applyAlignment="1">
      <alignment horizontal="center" vertical="top"/>
    </xf>
    <xf numFmtId="0" fontId="0" fillId="0" borderId="10" xfId="0" applyBorder="1" applyAlignment="1">
      <alignment/>
    </xf>
    <xf numFmtId="0" fontId="5" fillId="34" borderId="0" xfId="0" applyFont="1" applyFill="1" applyAlignment="1">
      <alignment wrapText="1"/>
    </xf>
    <xf numFmtId="0" fontId="5" fillId="0" borderId="0" xfId="0" applyFont="1" applyAlignment="1">
      <alignment wrapText="1"/>
    </xf>
    <xf numFmtId="0" fontId="5" fillId="34" borderId="0" xfId="0" applyFont="1" applyFill="1" applyAlignment="1">
      <alignment vertical="top" wrapText="1"/>
    </xf>
    <xf numFmtId="0" fontId="5" fillId="0" borderId="0" xfId="0" applyFont="1" applyAlignment="1">
      <alignment wrapText="1"/>
    </xf>
    <xf numFmtId="0" fontId="5" fillId="34" borderId="0" xfId="0" applyFont="1" applyFill="1" applyAlignment="1">
      <alignment wrapText="1"/>
    </xf>
    <xf numFmtId="0" fontId="0" fillId="0" borderId="11" xfId="0" applyBorder="1" applyAlignment="1">
      <alignment/>
    </xf>
    <xf numFmtId="0" fontId="54" fillId="0" borderId="0" xfId="0" applyFont="1" applyAlignment="1">
      <alignment horizontal="center" vertical="top"/>
    </xf>
    <xf numFmtId="164" fontId="0" fillId="0" borderId="0" xfId="42" applyNumberFormat="1" applyFont="1" applyBorder="1" applyAlignment="1">
      <alignment horizontal="center" vertical="top"/>
    </xf>
    <xf numFmtId="164" fontId="0" fillId="34" borderId="0" xfId="42" applyNumberFormat="1" applyFont="1" applyFill="1" applyBorder="1" applyAlignment="1">
      <alignment/>
    </xf>
    <xf numFmtId="164" fontId="0" fillId="34" borderId="13" xfId="42" applyNumberFormat="1" applyFont="1" applyFill="1" applyBorder="1" applyAlignment="1">
      <alignment vertical="top"/>
    </xf>
    <xf numFmtId="0" fontId="5" fillId="0" borderId="0" xfId="0" applyFont="1" applyAlignment="1" quotePrefix="1">
      <alignment horizontal="center" vertical="top" wrapText="1"/>
    </xf>
    <xf numFmtId="164" fontId="55" fillId="34" borderId="0" xfId="42" applyNumberFormat="1" applyFont="1" applyFill="1" applyBorder="1" applyAlignment="1">
      <alignment/>
    </xf>
    <xf numFmtId="164" fontId="0" fillId="0" borderId="20" xfId="42" applyNumberFormat="1" applyFont="1" applyBorder="1" applyAlignment="1">
      <alignment horizontal="center" vertical="top"/>
    </xf>
    <xf numFmtId="164" fontId="3" fillId="0" borderId="0" xfId="42" applyNumberFormat="1" applyFont="1" applyBorder="1" applyAlignment="1">
      <alignment horizontal="center" vertical="top"/>
    </xf>
    <xf numFmtId="164" fontId="0" fillId="37" borderId="0" xfId="42" applyNumberFormat="1" applyFont="1" applyFill="1" applyBorder="1" applyAlignment="1">
      <alignment/>
    </xf>
    <xf numFmtId="0" fontId="5" fillId="37" borderId="0" xfId="0" applyFont="1" applyFill="1" applyAlignment="1">
      <alignment wrapText="1"/>
    </xf>
    <xf numFmtId="0" fontId="5" fillId="0" borderId="0" xfId="0" applyFont="1" applyAlignment="1">
      <alignment vertical="top"/>
    </xf>
    <xf numFmtId="0" fontId="5" fillId="0" borderId="0" xfId="0" applyFont="1" applyAlignment="1">
      <alignment/>
    </xf>
    <xf numFmtId="0" fontId="5" fillId="0" borderId="0" xfId="0" applyFont="1" applyAlignment="1">
      <alignment horizontal="right" vertical="top"/>
    </xf>
    <xf numFmtId="164" fontId="0" fillId="0" borderId="13" xfId="42" applyNumberFormat="1" applyFont="1" applyFill="1" applyBorder="1" applyAlignment="1">
      <alignment/>
    </xf>
    <xf numFmtId="164" fontId="0" fillId="37" borderId="13" xfId="42" applyNumberFormat="1" applyFont="1" applyFill="1" applyBorder="1" applyAlignment="1">
      <alignment/>
    </xf>
    <xf numFmtId="0" fontId="5" fillId="37" borderId="0" xfId="0" applyFont="1" applyFill="1" applyAlignment="1">
      <alignment wrapText="1"/>
    </xf>
    <xf numFmtId="0" fontId="8" fillId="0" borderId="0" xfId="0" applyFont="1" applyAlignment="1">
      <alignment/>
    </xf>
    <xf numFmtId="0" fontId="8" fillId="33" borderId="25" xfId="0" applyFont="1" applyFill="1" applyBorder="1" applyAlignment="1">
      <alignment/>
    </xf>
    <xf numFmtId="0" fontId="8" fillId="0" borderId="12" xfId="0" applyFont="1" applyBorder="1" applyAlignment="1">
      <alignment/>
    </xf>
    <xf numFmtId="0" fontId="13" fillId="0" borderId="0" xfId="0" applyFont="1" applyAlignment="1">
      <alignment horizontal="center" vertical="center"/>
    </xf>
    <xf numFmtId="0" fontId="8" fillId="0" borderId="0" xfId="0" applyFont="1" applyAlignment="1">
      <alignment vertical="top"/>
    </xf>
    <xf numFmtId="0" fontId="5" fillId="0" borderId="0" xfId="0" applyFont="1" applyAlignment="1">
      <alignment horizontal="left" vertical="top"/>
    </xf>
    <xf numFmtId="164" fontId="8" fillId="0" borderId="0" xfId="42" applyNumberFormat="1" applyFont="1" applyFill="1" applyBorder="1" applyAlignment="1">
      <alignment vertical="top"/>
    </xf>
    <xf numFmtId="164" fontId="5" fillId="0" borderId="0" xfId="42" applyNumberFormat="1" applyFont="1" applyFill="1" applyBorder="1" applyAlignment="1">
      <alignment vertical="top"/>
    </xf>
    <xf numFmtId="164" fontId="5" fillId="0" borderId="0" xfId="42" applyNumberFormat="1" applyFont="1" applyFill="1" applyBorder="1" applyAlignment="1">
      <alignment/>
    </xf>
    <xf numFmtId="164" fontId="5" fillId="0" borderId="0" xfId="42" applyNumberFormat="1" applyFont="1" applyFill="1" applyBorder="1" applyAlignment="1">
      <alignment horizontal="right" vertical="top"/>
    </xf>
    <xf numFmtId="0" fontId="5" fillId="0" borderId="0" xfId="0" applyFont="1" applyAlignment="1">
      <alignment vertical="top" wrapText="1"/>
    </xf>
    <xf numFmtId="0" fontId="8" fillId="0" borderId="14" xfId="0" applyFont="1" applyBorder="1" applyAlignment="1">
      <alignment/>
    </xf>
    <xf numFmtId="0" fontId="8" fillId="0" borderId="11" xfId="0" applyFont="1" applyBorder="1" applyAlignment="1">
      <alignment/>
    </xf>
    <xf numFmtId="0" fontId="8" fillId="0" borderId="0" xfId="0" applyFont="1" applyAlignment="1">
      <alignment horizontal="center" vertical="top"/>
    </xf>
    <xf numFmtId="0" fontId="14" fillId="0" borderId="26" xfId="0" applyFont="1" applyBorder="1" applyAlignment="1">
      <alignment horizontal="center"/>
    </xf>
    <xf numFmtId="164" fontId="14" fillId="0" borderId="22" xfId="42" applyNumberFormat="1" applyFont="1" applyBorder="1" applyAlignment="1">
      <alignment horizontal="center"/>
    </xf>
    <xf numFmtId="164" fontId="14" fillId="0" borderId="22" xfId="42" applyNumberFormat="1" applyFont="1" applyBorder="1" applyAlignment="1">
      <alignment horizontal="center" vertical="top"/>
    </xf>
    <xf numFmtId="0" fontId="8" fillId="0" borderId="22" xfId="0" applyFont="1" applyBorder="1" applyAlignment="1">
      <alignment vertical="top"/>
    </xf>
    <xf numFmtId="0" fontId="8" fillId="34" borderId="0" xfId="0" applyFont="1" applyFill="1" applyAlignment="1">
      <alignment/>
    </xf>
    <xf numFmtId="0" fontId="8" fillId="34" borderId="22" xfId="0" applyFont="1" applyFill="1" applyBorder="1" applyAlignment="1">
      <alignment vertical="top"/>
    </xf>
    <xf numFmtId="0" fontId="8" fillId="0" borderId="22" xfId="0" applyFont="1" applyBorder="1" applyAlignment="1">
      <alignment/>
    </xf>
    <xf numFmtId="0" fontId="8" fillId="0" borderId="27" xfId="0" applyFont="1" applyBorder="1" applyAlignment="1">
      <alignment/>
    </xf>
    <xf numFmtId="0" fontId="5" fillId="0" borderId="0" xfId="0" applyFont="1" applyAlignment="1">
      <alignment horizontal="left"/>
    </xf>
    <xf numFmtId="0" fontId="5" fillId="0" borderId="0" xfId="0" applyFont="1" applyAlignment="1">
      <alignment horizontal="right"/>
    </xf>
    <xf numFmtId="0" fontId="8" fillId="0" borderId="0" xfId="0" applyFont="1" applyAlignment="1">
      <alignment horizontal="right"/>
    </xf>
    <xf numFmtId="164" fontId="8" fillId="0" borderId="0" xfId="42" applyNumberFormat="1" applyFont="1" applyBorder="1" applyAlignment="1">
      <alignment/>
    </xf>
    <xf numFmtId="164" fontId="8" fillId="0" borderId="0" xfId="42" applyNumberFormat="1" applyFont="1" applyFill="1" applyBorder="1" applyAlignment="1">
      <alignment/>
    </xf>
    <xf numFmtId="164" fontId="5" fillId="0" borderId="0" xfId="42" applyNumberFormat="1" applyFont="1" applyFill="1" applyBorder="1" applyAlignment="1">
      <alignment horizontal="right"/>
    </xf>
    <xf numFmtId="0" fontId="5" fillId="0" borderId="0" xfId="0" applyFont="1" applyAlignment="1">
      <alignment horizontal="center" wrapText="1"/>
    </xf>
    <xf numFmtId="0" fontId="5" fillId="0" borderId="0" xfId="0" applyFont="1" applyAlignment="1">
      <alignment horizontal="center" vertical="top"/>
    </xf>
    <xf numFmtId="0" fontId="5" fillId="0" borderId="0" xfId="0" applyFont="1" applyAlignment="1">
      <alignment horizontal="right" wrapText="1"/>
    </xf>
    <xf numFmtId="0" fontId="8" fillId="0" borderId="0" xfId="0" applyFont="1" applyAlignment="1">
      <alignment horizontal="center"/>
    </xf>
    <xf numFmtId="164" fontId="8" fillId="0" borderId="0" xfId="42" applyNumberFormat="1" applyFont="1" applyFill="1" applyBorder="1" applyAlignment="1">
      <alignment horizontal="center" vertical="top"/>
    </xf>
    <xf numFmtId="164" fontId="5" fillId="0" borderId="0" xfId="42" applyNumberFormat="1" applyFont="1" applyFill="1" applyBorder="1" applyAlignment="1">
      <alignment horizontal="center" vertical="top"/>
    </xf>
    <xf numFmtId="0" fontId="5" fillId="0" borderId="0" xfId="0" applyFont="1" applyAlignment="1">
      <alignment horizontal="center" vertical="top" wrapText="1"/>
    </xf>
    <xf numFmtId="0" fontId="56" fillId="0" borderId="0" xfId="0" applyFont="1" applyAlignment="1">
      <alignment/>
    </xf>
    <xf numFmtId="0" fontId="56" fillId="0" borderId="0" xfId="0" applyFont="1" applyAlignment="1">
      <alignment horizontal="center"/>
    </xf>
    <xf numFmtId="164" fontId="56" fillId="0" borderId="0" xfId="42" applyNumberFormat="1" applyFont="1" applyAlignment="1">
      <alignment/>
    </xf>
    <xf numFmtId="0" fontId="56" fillId="33" borderId="25" xfId="0" applyFont="1" applyFill="1" applyBorder="1" applyAlignment="1">
      <alignment/>
    </xf>
    <xf numFmtId="164" fontId="56" fillId="33" borderId="10" xfId="42" applyNumberFormat="1" applyFont="1" applyFill="1" applyBorder="1" applyAlignment="1">
      <alignment/>
    </xf>
    <xf numFmtId="164" fontId="56" fillId="0" borderId="10" xfId="42" applyNumberFormat="1" applyFont="1" applyBorder="1" applyAlignment="1">
      <alignment/>
    </xf>
    <xf numFmtId="0" fontId="57" fillId="0" borderId="26" xfId="0" applyFont="1" applyBorder="1" applyAlignment="1">
      <alignment horizontal="center"/>
    </xf>
    <xf numFmtId="0" fontId="56" fillId="0" borderId="12" xfId="0" applyFont="1" applyBorder="1" applyAlignment="1">
      <alignment/>
    </xf>
    <xf numFmtId="0" fontId="58" fillId="0" borderId="0" xfId="0" applyFont="1" applyAlignment="1">
      <alignment horizontal="center" vertical="center"/>
    </xf>
    <xf numFmtId="164" fontId="56" fillId="0" borderId="0" xfId="42" applyNumberFormat="1" applyFont="1" applyFill="1" applyBorder="1" applyAlignment="1">
      <alignment/>
    </xf>
    <xf numFmtId="164" fontId="56" fillId="0" borderId="0" xfId="42" applyNumberFormat="1" applyFont="1" applyBorder="1" applyAlignment="1">
      <alignment/>
    </xf>
    <xf numFmtId="0" fontId="56" fillId="34" borderId="22" xfId="0" applyFont="1" applyFill="1" applyBorder="1" applyAlignment="1">
      <alignment vertical="top" wrapText="1"/>
    </xf>
    <xf numFmtId="0" fontId="52" fillId="0" borderId="0" xfId="0" applyFont="1" applyAlignment="1">
      <alignment horizontal="center"/>
    </xf>
    <xf numFmtId="0" fontId="59" fillId="0" borderId="0" xfId="0" applyFont="1" applyAlignment="1">
      <alignment/>
    </xf>
    <xf numFmtId="0" fontId="59" fillId="0" borderId="0" xfId="0" applyFont="1" applyAlignment="1">
      <alignment horizontal="center" wrapText="1"/>
    </xf>
    <xf numFmtId="164" fontId="57" fillId="36" borderId="24" xfId="42" applyNumberFormat="1" applyFont="1" applyFill="1" applyBorder="1" applyAlignment="1">
      <alignment horizontal="center"/>
    </xf>
    <xf numFmtId="164" fontId="57" fillId="35" borderId="15" xfId="42" applyNumberFormat="1" applyFont="1" applyFill="1" applyBorder="1" applyAlignment="1">
      <alignment horizontal="center"/>
    </xf>
    <xf numFmtId="164" fontId="57" fillId="35" borderId="16" xfId="42" applyNumberFormat="1" applyFont="1" applyFill="1" applyBorder="1" applyAlignment="1">
      <alignment horizontal="center"/>
    </xf>
    <xf numFmtId="164" fontId="57" fillId="35" borderId="17" xfId="42" applyNumberFormat="1" applyFont="1" applyFill="1" applyBorder="1" applyAlignment="1">
      <alignment horizontal="center"/>
    </xf>
    <xf numFmtId="164" fontId="57" fillId="0" borderId="22" xfId="42" applyNumberFormat="1" applyFont="1" applyBorder="1" applyAlignment="1">
      <alignment horizontal="center"/>
    </xf>
    <xf numFmtId="0" fontId="59" fillId="0" borderId="0" xfId="0" applyFont="1" applyAlignment="1">
      <alignment vertical="top"/>
    </xf>
    <xf numFmtId="0" fontId="56" fillId="0" borderId="0" xfId="0" applyFont="1" applyAlignment="1">
      <alignment vertical="top"/>
    </xf>
    <xf numFmtId="0" fontId="59" fillId="0" borderId="0" xfId="0" applyFont="1" applyAlignment="1">
      <alignment horizontal="center" vertical="top"/>
    </xf>
    <xf numFmtId="164" fontId="57" fillId="0" borderId="0" xfId="42" applyNumberFormat="1" applyFont="1" applyBorder="1" applyAlignment="1">
      <alignment horizontal="center" vertical="top"/>
    </xf>
    <xf numFmtId="164" fontId="56" fillId="0" borderId="0" xfId="42" applyNumberFormat="1" applyFont="1" applyBorder="1" applyAlignment="1">
      <alignment vertical="top"/>
    </xf>
    <xf numFmtId="164" fontId="57" fillId="0" borderId="22" xfId="42" applyNumberFormat="1" applyFont="1" applyBorder="1" applyAlignment="1">
      <alignment horizontal="center" vertical="top"/>
    </xf>
    <xf numFmtId="0" fontId="59" fillId="0" borderId="0" xfId="0" applyFont="1" applyAlignment="1">
      <alignment horizontal="left" vertical="top"/>
    </xf>
    <xf numFmtId="164" fontId="56" fillId="34" borderId="0" xfId="42" applyNumberFormat="1" applyFont="1" applyFill="1" applyBorder="1" applyAlignment="1">
      <alignment vertical="top"/>
    </xf>
    <xf numFmtId="44" fontId="56" fillId="34" borderId="0" xfId="44" applyFont="1" applyFill="1" applyBorder="1" applyAlignment="1">
      <alignment vertical="top"/>
    </xf>
    <xf numFmtId="0" fontId="59" fillId="0" borderId="0" xfId="0" applyFont="1" applyAlignment="1">
      <alignment horizontal="right" vertical="top"/>
    </xf>
    <xf numFmtId="164" fontId="56" fillId="0" borderId="23" xfId="42" applyNumberFormat="1" applyFont="1" applyBorder="1" applyAlignment="1">
      <alignment vertical="top"/>
    </xf>
    <xf numFmtId="0" fontId="59" fillId="34" borderId="22" xfId="0" applyFont="1" applyFill="1" applyBorder="1" applyAlignment="1">
      <alignment vertical="top" wrapText="1"/>
    </xf>
    <xf numFmtId="0" fontId="56" fillId="0" borderId="0" xfId="0" applyFont="1" applyAlignment="1">
      <alignment horizontal="center" vertical="top"/>
    </xf>
    <xf numFmtId="164" fontId="56" fillId="0" borderId="0" xfId="42" applyNumberFormat="1" applyFont="1" applyFill="1" applyBorder="1" applyAlignment="1">
      <alignment vertical="top"/>
    </xf>
    <xf numFmtId="165" fontId="56" fillId="0" borderId="0" xfId="0" applyNumberFormat="1" applyFont="1" applyAlignment="1">
      <alignment/>
    </xf>
    <xf numFmtId="0" fontId="59" fillId="0" borderId="0" xfId="0" applyFont="1" applyAlignment="1">
      <alignment horizontal="right" vertical="top" wrapText="1"/>
    </xf>
    <xf numFmtId="164" fontId="56" fillId="0" borderId="13" xfId="42" applyNumberFormat="1" applyFont="1" applyBorder="1" applyAlignment="1">
      <alignment vertical="top"/>
    </xf>
    <xf numFmtId="164" fontId="56" fillId="0" borderId="0" xfId="0" applyNumberFormat="1" applyFont="1" applyAlignment="1">
      <alignment/>
    </xf>
    <xf numFmtId="0" fontId="59" fillId="0" borderId="22" xfId="0" applyFont="1" applyBorder="1" applyAlignment="1">
      <alignment vertical="top" wrapText="1"/>
    </xf>
    <xf numFmtId="0" fontId="52" fillId="0" borderId="0" xfId="0" applyFont="1" applyAlignment="1">
      <alignment vertical="top"/>
    </xf>
    <xf numFmtId="43" fontId="56" fillId="0" borderId="0" xfId="0" applyNumberFormat="1" applyFont="1" applyAlignment="1">
      <alignment/>
    </xf>
    <xf numFmtId="164" fontId="56" fillId="34" borderId="19" xfId="42" applyNumberFormat="1" applyFont="1" applyFill="1" applyBorder="1" applyAlignment="1">
      <alignment vertical="top"/>
    </xf>
    <xf numFmtId="0" fontId="59" fillId="0" borderId="0" xfId="0" applyFont="1" applyAlignment="1" quotePrefix="1">
      <alignment horizontal="center" vertical="top"/>
    </xf>
    <xf numFmtId="164" fontId="56" fillId="0" borderId="20" xfId="42" applyNumberFormat="1" applyFont="1" applyFill="1" applyBorder="1" applyAlignment="1">
      <alignment vertical="top"/>
    </xf>
    <xf numFmtId="164" fontId="56" fillId="0" borderId="0" xfId="42" applyNumberFormat="1" applyFont="1" applyBorder="1" applyAlignment="1">
      <alignment horizontal="center" vertical="top"/>
    </xf>
    <xf numFmtId="164" fontId="56" fillId="34" borderId="0" xfId="42" applyNumberFormat="1" applyFont="1" applyFill="1" applyBorder="1" applyAlignment="1">
      <alignment horizontal="center" vertical="top"/>
    </xf>
    <xf numFmtId="164" fontId="56" fillId="0" borderId="20" xfId="42" applyNumberFormat="1" applyFont="1" applyBorder="1" applyAlignment="1">
      <alignment horizontal="center" vertical="top"/>
    </xf>
    <xf numFmtId="0" fontId="60" fillId="0" borderId="0" xfId="0" applyFont="1" applyAlignment="1">
      <alignment horizontal="right" vertical="top"/>
    </xf>
    <xf numFmtId="164" fontId="61" fillId="0" borderId="0" xfId="42" applyNumberFormat="1" applyFont="1" applyBorder="1" applyAlignment="1">
      <alignment horizontal="center" vertical="top"/>
    </xf>
    <xf numFmtId="164" fontId="60" fillId="0" borderId="0" xfId="42" applyNumberFormat="1" applyFont="1" applyBorder="1" applyAlignment="1">
      <alignment horizontal="center" vertical="top"/>
    </xf>
    <xf numFmtId="0" fontId="56" fillId="34" borderId="22" xfId="0" applyFont="1" applyFill="1" applyBorder="1" applyAlignment="1" quotePrefix="1">
      <alignment vertical="top" wrapText="1"/>
    </xf>
    <xf numFmtId="164" fontId="56" fillId="0" borderId="23" xfId="42" applyNumberFormat="1" applyFont="1" applyFill="1" applyBorder="1" applyAlignment="1">
      <alignment vertical="top"/>
    </xf>
    <xf numFmtId="0" fontId="56" fillId="0" borderId="22" xfId="0" applyFont="1" applyBorder="1" applyAlignment="1">
      <alignment vertical="top"/>
    </xf>
    <xf numFmtId="164" fontId="56" fillId="0" borderId="0" xfId="0" applyNumberFormat="1" applyFont="1" applyAlignment="1">
      <alignment horizontal="center" vertical="top"/>
    </xf>
    <xf numFmtId="164" fontId="56" fillId="34" borderId="0" xfId="42" applyNumberFormat="1" applyFont="1" applyFill="1" applyAlignment="1">
      <alignment/>
    </xf>
    <xf numFmtId="0" fontId="59" fillId="34" borderId="0" xfId="0" applyFont="1" applyFill="1" applyAlignment="1">
      <alignment vertical="top" wrapText="1"/>
    </xf>
    <xf numFmtId="0" fontId="56" fillId="34" borderId="0" xfId="0" applyFont="1" applyFill="1" applyAlignment="1">
      <alignment/>
    </xf>
    <xf numFmtId="0" fontId="59" fillId="0" borderId="0" xfId="0" applyFont="1" applyAlignment="1" quotePrefix="1">
      <alignment horizontal="center" vertical="top" wrapText="1"/>
    </xf>
    <xf numFmtId="0" fontId="60" fillId="0" borderId="0" xfId="0" applyFont="1" applyAlignment="1" quotePrefix="1">
      <alignment horizontal="center" vertical="top" wrapText="1"/>
    </xf>
    <xf numFmtId="0" fontId="56" fillId="0" borderId="22" xfId="0" applyFont="1" applyBorder="1" applyAlignment="1">
      <alignment vertical="top" wrapText="1"/>
    </xf>
    <xf numFmtId="164" fontId="56" fillId="34" borderId="0" xfId="42" applyNumberFormat="1" applyFont="1" applyFill="1" applyBorder="1" applyAlignment="1">
      <alignment/>
    </xf>
    <xf numFmtId="164" fontId="56" fillId="34" borderId="13" xfId="42" applyNumberFormat="1" applyFont="1" applyFill="1" applyBorder="1" applyAlignment="1">
      <alignment vertical="top"/>
    </xf>
    <xf numFmtId="164" fontId="56" fillId="0" borderId="0" xfId="42" applyNumberFormat="1" applyFont="1" applyFill="1" applyBorder="1" applyAlignment="1">
      <alignment horizontal="center" vertical="top"/>
    </xf>
    <xf numFmtId="164" fontId="59" fillId="0" borderId="0" xfId="42" applyNumberFormat="1" applyFont="1" applyFill="1" applyBorder="1" applyAlignment="1">
      <alignment vertical="top"/>
    </xf>
    <xf numFmtId="164" fontId="59" fillId="0" borderId="0" xfId="42" applyNumberFormat="1" applyFont="1" applyFill="1" applyBorder="1" applyAlignment="1" quotePrefix="1">
      <alignment horizontal="center" vertical="top"/>
    </xf>
    <xf numFmtId="164" fontId="59" fillId="0" borderId="0" xfId="42" applyNumberFormat="1" applyFont="1" applyFill="1" applyBorder="1" applyAlignment="1" quotePrefix="1">
      <alignment horizontal="center" vertical="top" wrapText="1"/>
    </xf>
    <xf numFmtId="164" fontId="59" fillId="0" borderId="0" xfId="42" applyNumberFormat="1" applyFont="1" applyFill="1" applyBorder="1" applyAlignment="1">
      <alignment/>
    </xf>
    <xf numFmtId="164" fontId="56" fillId="34" borderId="0" xfId="42" applyNumberFormat="1" applyFont="1" applyFill="1" applyBorder="1" applyAlignment="1">
      <alignment horizontal="center"/>
    </xf>
    <xf numFmtId="164" fontId="59" fillId="34" borderId="0" xfId="42" applyNumberFormat="1" applyFont="1" applyFill="1" applyBorder="1" applyAlignment="1">
      <alignment/>
    </xf>
    <xf numFmtId="164" fontId="59" fillId="0" borderId="0" xfId="42" applyNumberFormat="1" applyFont="1" applyFill="1" applyBorder="1" applyAlignment="1">
      <alignment horizontal="right" vertical="top"/>
    </xf>
    <xf numFmtId="164" fontId="59" fillId="0" borderId="0" xfId="42" applyNumberFormat="1" applyFont="1" applyFill="1" applyBorder="1" applyAlignment="1">
      <alignment horizontal="center" vertical="top"/>
    </xf>
    <xf numFmtId="164" fontId="59" fillId="0" borderId="21" xfId="42" applyNumberFormat="1" applyFont="1" applyFill="1" applyBorder="1" applyAlignment="1">
      <alignment vertical="top"/>
    </xf>
    <xf numFmtId="0" fontId="59" fillId="0" borderId="0" xfId="0" applyFont="1" applyAlignment="1">
      <alignment vertical="top" wrapText="1"/>
    </xf>
    <xf numFmtId="0" fontId="59" fillId="0" borderId="0" xfId="0" applyFont="1" applyAlignment="1">
      <alignment horizontal="center" vertical="top" wrapText="1"/>
    </xf>
    <xf numFmtId="164" fontId="56" fillId="0" borderId="21" xfId="42" applyNumberFormat="1" applyFont="1" applyFill="1" applyBorder="1" applyAlignment="1">
      <alignment vertical="top"/>
    </xf>
    <xf numFmtId="0" fontId="56" fillId="34" borderId="22" xfId="0" applyFont="1" applyFill="1" applyBorder="1" applyAlignment="1">
      <alignment vertical="top"/>
    </xf>
    <xf numFmtId="0" fontId="56" fillId="0" borderId="22" xfId="0" applyFont="1" applyBorder="1" applyAlignment="1">
      <alignment/>
    </xf>
    <xf numFmtId="0" fontId="56" fillId="0" borderId="14" xfId="0" applyFont="1" applyBorder="1" applyAlignment="1">
      <alignment/>
    </xf>
    <xf numFmtId="0" fontId="56" fillId="0" borderId="11" xfId="0" applyFont="1" applyBorder="1" applyAlignment="1">
      <alignment/>
    </xf>
    <xf numFmtId="0" fontId="56" fillId="0" borderId="11" xfId="0" applyFont="1" applyBorder="1" applyAlignment="1">
      <alignment horizontal="center"/>
    </xf>
    <xf numFmtId="164" fontId="56" fillId="0" borderId="11" xfId="42" applyNumberFormat="1" applyFont="1" applyBorder="1" applyAlignment="1">
      <alignment/>
    </xf>
    <xf numFmtId="0" fontId="56" fillId="0" borderId="27" xfId="0" applyFont="1" applyBorder="1" applyAlignment="1">
      <alignment/>
    </xf>
    <xf numFmtId="0" fontId="7" fillId="34" borderId="11" xfId="0" applyFont="1" applyFill="1" applyBorder="1" applyAlignment="1">
      <alignment horizontal="center"/>
    </xf>
    <xf numFmtId="0" fontId="3" fillId="34" borderId="0" xfId="0" applyFont="1" applyFill="1" applyAlignment="1">
      <alignment horizontal="left" vertical="top" wrapText="1"/>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30" xfId="0" applyFont="1" applyFill="1" applyBorder="1" applyAlignment="1">
      <alignment horizontal="center" vertical="center"/>
    </xf>
    <xf numFmtId="0" fontId="3" fillId="34" borderId="0" xfId="0" applyFont="1" applyFill="1" applyAlignment="1">
      <alignment horizontal="left"/>
    </xf>
    <xf numFmtId="0" fontId="52" fillId="34" borderId="11" xfId="0" applyFont="1" applyFill="1" applyBorder="1" applyAlignment="1">
      <alignment horizontal="center"/>
    </xf>
    <xf numFmtId="0" fontId="52" fillId="34" borderId="27" xfId="0" applyFont="1" applyFill="1" applyBorder="1" applyAlignment="1">
      <alignment horizontal="center"/>
    </xf>
    <xf numFmtId="0" fontId="37" fillId="34" borderId="0" xfId="0" applyFont="1" applyFill="1" applyAlignment="1">
      <alignment horizontal="left" vertical="top" wrapText="1"/>
    </xf>
    <xf numFmtId="0" fontId="37" fillId="34" borderId="22" xfId="0" applyFont="1" applyFill="1" applyBorder="1" applyAlignment="1">
      <alignment horizontal="left" vertical="top" wrapText="1"/>
    </xf>
    <xf numFmtId="0" fontId="58" fillId="33" borderId="10" xfId="0" applyFont="1" applyFill="1" applyBorder="1" applyAlignment="1">
      <alignment horizontal="center" vertical="center"/>
    </xf>
    <xf numFmtId="0" fontId="52" fillId="35" borderId="31"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33" xfId="0" applyFont="1" applyFill="1" applyBorder="1" applyAlignment="1">
      <alignment horizontal="center" vertical="center"/>
    </xf>
    <xf numFmtId="0" fontId="37" fillId="34" borderId="10" xfId="0" applyFont="1" applyFill="1" applyBorder="1" applyAlignment="1">
      <alignment horizontal="left" vertical="top" wrapText="1"/>
    </xf>
    <xf numFmtId="0" fontId="37" fillId="34" borderId="26" xfId="0" applyFont="1" applyFill="1" applyBorder="1" applyAlignment="1">
      <alignment horizontal="left" vertical="top" wrapText="1"/>
    </xf>
    <xf numFmtId="0" fontId="2" fillId="33" borderId="10" xfId="0" applyFont="1" applyFill="1" applyBorder="1" applyAlignment="1">
      <alignment horizontal="center" vertical="center"/>
    </xf>
    <xf numFmtId="0" fontId="7" fillId="35" borderId="31"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33" xfId="0" applyFont="1" applyFill="1" applyBorder="1" applyAlignment="1">
      <alignment horizontal="center" vertical="center"/>
    </xf>
    <xf numFmtId="0" fontId="1" fillId="34" borderId="0" xfId="0" applyFont="1" applyFill="1" applyAlignment="1">
      <alignment horizontal="left" vertical="top" wrapText="1"/>
    </xf>
    <xf numFmtId="0" fontId="1" fillId="34" borderId="22" xfId="0" applyFont="1" applyFill="1" applyBorder="1" applyAlignment="1">
      <alignment horizontal="left" vertical="top" wrapText="1"/>
    </xf>
    <xf numFmtId="0" fontId="7" fillId="34" borderId="27" xfId="0" applyFont="1" applyFill="1" applyBorder="1" applyAlignment="1">
      <alignment horizontal="center"/>
    </xf>
    <xf numFmtId="0" fontId="1" fillId="34" borderId="10" xfId="0" applyFont="1" applyFill="1" applyBorder="1" applyAlignment="1">
      <alignment horizontal="left" vertical="top" wrapText="1"/>
    </xf>
    <xf numFmtId="0" fontId="1" fillId="34" borderId="10" xfId="0" applyFont="1" applyFill="1" applyBorder="1" applyAlignment="1">
      <alignment horizontal="left" vertical="top" wrapText="1"/>
    </xf>
    <xf numFmtId="0" fontId="1" fillId="34" borderId="2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2:M104"/>
  <sheetViews>
    <sheetView tabSelected="1" zoomScale="70" zoomScaleNormal="70" zoomScalePageLayoutView="0" workbookViewId="0" topLeftCell="A1">
      <selection activeCell="B2" sqref="B2:K2"/>
    </sheetView>
  </sheetViews>
  <sheetFormatPr defaultColWidth="8.8515625" defaultRowHeight="15"/>
  <cols>
    <col min="1" max="1" width="3.421875" style="0" customWidth="1"/>
    <col min="2" max="2" width="5.00390625" style="0" customWidth="1"/>
    <col min="3" max="3" width="4.421875" style="0" customWidth="1"/>
    <col min="4" max="4" width="2.28125" style="0" customWidth="1"/>
    <col min="5" max="5" width="37.8515625" style="0" customWidth="1"/>
    <col min="6" max="6" width="14.140625" style="0" customWidth="1"/>
    <col min="7" max="10" width="14.421875" style="11" customWidth="1"/>
    <col min="11" max="12" width="2.7109375" style="11" customWidth="1"/>
    <col min="13" max="13" width="25.421875" style="0" customWidth="1"/>
  </cols>
  <sheetData>
    <row r="1" ht="15.75" thickBot="1"/>
    <row r="2" spans="2:13" ht="30.75" customHeight="1" thickBot="1">
      <c r="B2" s="231" t="s">
        <v>32</v>
      </c>
      <c r="C2" s="232"/>
      <c r="D2" s="232"/>
      <c r="E2" s="232"/>
      <c r="F2" s="232"/>
      <c r="G2" s="232"/>
      <c r="H2" s="232"/>
      <c r="I2" s="232"/>
      <c r="J2" s="232"/>
      <c r="K2" s="232"/>
      <c r="L2" s="12"/>
      <c r="M2" s="89"/>
    </row>
    <row r="3" spans="2:12" ht="30.75" customHeight="1" thickBot="1">
      <c r="B3" s="13"/>
      <c r="C3" s="7"/>
      <c r="D3" s="7"/>
      <c r="E3" s="7"/>
      <c r="F3" s="7"/>
      <c r="G3" s="7"/>
      <c r="H3" s="233" t="s">
        <v>13</v>
      </c>
      <c r="I3" s="234"/>
      <c r="J3" s="235"/>
      <c r="K3" s="14"/>
      <c r="L3" s="15"/>
    </row>
    <row r="4" spans="2:13" ht="31.5" customHeight="1" thickBot="1">
      <c r="B4" s="13"/>
      <c r="E4" s="16"/>
      <c r="F4" s="82" t="s">
        <v>40</v>
      </c>
      <c r="G4" s="35" t="s">
        <v>5</v>
      </c>
      <c r="H4" s="32" t="s">
        <v>10</v>
      </c>
      <c r="I4" s="33" t="s">
        <v>11</v>
      </c>
      <c r="J4" s="34" t="s">
        <v>12</v>
      </c>
      <c r="K4" s="15"/>
      <c r="L4" s="15"/>
      <c r="M4" s="9" t="s">
        <v>189</v>
      </c>
    </row>
    <row r="5" spans="2:13" ht="15">
      <c r="B5" s="13"/>
      <c r="C5" s="106" t="s">
        <v>117</v>
      </c>
      <c r="D5" s="112"/>
      <c r="E5" s="107"/>
      <c r="F5" s="16"/>
      <c r="G5" s="9"/>
      <c r="H5" s="9"/>
      <c r="I5" s="9"/>
      <c r="J5" s="9"/>
      <c r="K5" s="15"/>
      <c r="L5" s="15"/>
      <c r="M5" s="9"/>
    </row>
    <row r="6" spans="2:13" ht="15">
      <c r="B6" s="13"/>
      <c r="C6" s="134"/>
      <c r="D6" s="107" t="s">
        <v>110</v>
      </c>
      <c r="E6" s="112"/>
      <c r="F6" s="16"/>
      <c r="G6" s="14"/>
      <c r="H6" s="79"/>
      <c r="I6" s="79"/>
      <c r="J6" s="79"/>
      <c r="K6" s="15"/>
      <c r="L6" s="15"/>
      <c r="M6" s="90"/>
    </row>
    <row r="7" spans="2:13" ht="15">
      <c r="B7" s="13"/>
      <c r="C7" s="134"/>
      <c r="D7" s="107" t="s">
        <v>118</v>
      </c>
      <c r="E7" s="112"/>
      <c r="F7" s="16"/>
      <c r="G7" s="81"/>
      <c r="H7" s="79"/>
      <c r="I7" s="79"/>
      <c r="J7" s="79"/>
      <c r="K7" s="15"/>
      <c r="L7" s="15"/>
      <c r="M7" s="90"/>
    </row>
    <row r="8" spans="2:13" ht="15">
      <c r="B8" s="13"/>
      <c r="C8" s="134"/>
      <c r="D8" s="106" t="s">
        <v>119</v>
      </c>
      <c r="E8" s="112"/>
      <c r="F8" s="70"/>
      <c r="G8" s="14"/>
      <c r="H8" s="80"/>
      <c r="I8" s="80"/>
      <c r="J8" s="80"/>
      <c r="K8" s="15"/>
      <c r="L8" s="15"/>
      <c r="M8" s="90"/>
    </row>
    <row r="9" spans="2:13" ht="15">
      <c r="B9" s="13"/>
      <c r="C9" s="112"/>
      <c r="D9" s="106" t="s">
        <v>109</v>
      </c>
      <c r="E9" s="112"/>
      <c r="F9" s="16"/>
      <c r="G9" s="14"/>
      <c r="H9" s="79"/>
      <c r="I9" s="79"/>
      <c r="J9" s="79"/>
      <c r="K9" s="15"/>
      <c r="L9" s="15"/>
      <c r="M9" s="90"/>
    </row>
    <row r="10" spans="2:13" ht="15.75" thickBot="1">
      <c r="B10" s="13"/>
      <c r="C10" s="112"/>
      <c r="D10" s="106"/>
      <c r="E10" s="108" t="s">
        <v>120</v>
      </c>
      <c r="F10" s="59"/>
      <c r="G10" s="15"/>
      <c r="H10" s="38"/>
      <c r="I10" s="38"/>
      <c r="J10" s="38"/>
      <c r="K10" s="15"/>
      <c r="L10" s="15"/>
      <c r="M10" s="90"/>
    </row>
    <row r="11" spans="2:13" ht="15">
      <c r="B11" s="13"/>
      <c r="C11" s="112"/>
      <c r="D11" s="106"/>
      <c r="E11" s="112"/>
      <c r="F11" s="16"/>
      <c r="G11" s="15"/>
      <c r="H11" s="15"/>
      <c r="I11" s="15"/>
      <c r="J11" s="15"/>
      <c r="K11" s="15"/>
      <c r="L11" s="15"/>
      <c r="M11" s="90"/>
    </row>
    <row r="12" spans="2:13" ht="15">
      <c r="B12" s="13"/>
      <c r="C12" s="106" t="s">
        <v>154</v>
      </c>
      <c r="D12" s="112"/>
      <c r="E12" s="107"/>
      <c r="F12" s="16"/>
      <c r="G12" s="15"/>
      <c r="H12" s="15"/>
      <c r="I12" s="15"/>
      <c r="J12" s="15"/>
      <c r="K12" s="15"/>
      <c r="L12" s="15"/>
      <c r="M12" s="90"/>
    </row>
    <row r="13" spans="2:13" ht="15">
      <c r="B13" s="13"/>
      <c r="C13" s="112"/>
      <c r="D13" s="107" t="s">
        <v>121</v>
      </c>
      <c r="E13" s="112"/>
      <c r="G13" s="15"/>
      <c r="H13" s="15"/>
      <c r="I13" s="15"/>
      <c r="J13" s="15"/>
      <c r="K13" s="15"/>
      <c r="L13" s="15"/>
      <c r="M13" s="90"/>
    </row>
    <row r="14" spans="2:13" ht="15">
      <c r="B14" s="13"/>
      <c r="C14" s="112"/>
      <c r="D14" s="107"/>
      <c r="E14" s="134" t="s">
        <v>122</v>
      </c>
      <c r="F14" s="4"/>
      <c r="G14" s="17"/>
      <c r="H14" s="17"/>
      <c r="I14" s="17"/>
      <c r="J14" s="17"/>
      <c r="K14" s="15"/>
      <c r="L14" s="15"/>
      <c r="M14" s="90"/>
    </row>
    <row r="15" spans="2:13" ht="15">
      <c r="B15" s="13"/>
      <c r="C15" s="112"/>
      <c r="D15" s="107"/>
      <c r="E15" s="134" t="s">
        <v>123</v>
      </c>
      <c r="F15" s="4"/>
      <c r="G15" s="17"/>
      <c r="H15" s="17"/>
      <c r="I15" s="17"/>
      <c r="J15" s="17"/>
      <c r="K15" s="15"/>
      <c r="L15" s="15"/>
      <c r="M15" s="90"/>
    </row>
    <row r="16" spans="2:13" ht="15">
      <c r="B16" s="13"/>
      <c r="C16" s="112"/>
      <c r="D16" s="107"/>
      <c r="E16" s="134" t="s">
        <v>124</v>
      </c>
      <c r="F16" s="4"/>
      <c r="G16" s="17"/>
      <c r="H16" s="17"/>
      <c r="I16" s="17"/>
      <c r="J16" s="17"/>
      <c r="K16" s="15"/>
      <c r="L16" s="15"/>
      <c r="M16" s="90"/>
    </row>
    <row r="17" spans="2:13" ht="15">
      <c r="B17" s="13"/>
      <c r="C17" s="112"/>
      <c r="D17" s="107" t="s">
        <v>125</v>
      </c>
      <c r="E17" s="112"/>
      <c r="G17" s="17"/>
      <c r="H17" s="17"/>
      <c r="I17" s="17"/>
      <c r="J17" s="17"/>
      <c r="K17" s="15"/>
      <c r="L17" s="15"/>
      <c r="M17" s="90"/>
    </row>
    <row r="18" spans="2:13" ht="15">
      <c r="B18" s="13"/>
      <c r="C18" s="112"/>
      <c r="D18" s="107" t="s">
        <v>126</v>
      </c>
      <c r="E18" s="112"/>
      <c r="G18" s="17"/>
      <c r="H18" s="17"/>
      <c r="I18" s="17"/>
      <c r="J18" s="17"/>
      <c r="K18" s="15"/>
      <c r="L18" s="15"/>
      <c r="M18" s="90"/>
    </row>
    <row r="19" spans="2:13" ht="15">
      <c r="B19" s="13"/>
      <c r="C19" s="112"/>
      <c r="D19" s="107" t="s">
        <v>127</v>
      </c>
      <c r="E19" s="112"/>
      <c r="G19" s="17"/>
      <c r="H19" s="17"/>
      <c r="I19" s="17"/>
      <c r="J19" s="17"/>
      <c r="K19" s="15"/>
      <c r="L19" s="15"/>
      <c r="M19" s="90"/>
    </row>
    <row r="20" spans="2:13" ht="15">
      <c r="B20" s="13"/>
      <c r="C20" s="112"/>
      <c r="D20" s="107" t="s">
        <v>128</v>
      </c>
      <c r="E20" s="112"/>
      <c r="G20" s="17"/>
      <c r="H20" s="17"/>
      <c r="I20" s="17"/>
      <c r="J20" s="17"/>
      <c r="K20" s="15"/>
      <c r="L20" s="15"/>
      <c r="M20" s="90"/>
    </row>
    <row r="21" spans="2:13" ht="15">
      <c r="B21" s="13"/>
      <c r="C21" s="112"/>
      <c r="D21" s="107" t="s">
        <v>150</v>
      </c>
      <c r="E21" s="112"/>
      <c r="G21" s="17"/>
      <c r="H21" s="17"/>
      <c r="I21" s="17"/>
      <c r="J21" s="17"/>
      <c r="K21" s="15"/>
      <c r="L21" s="15"/>
      <c r="M21" s="90"/>
    </row>
    <row r="22" spans="2:13" ht="15">
      <c r="B22" s="13"/>
      <c r="C22" s="112"/>
      <c r="D22" s="107"/>
      <c r="E22" s="112" t="s">
        <v>77</v>
      </c>
      <c r="G22" s="17"/>
      <c r="H22" s="17"/>
      <c r="I22" s="17"/>
      <c r="J22" s="17"/>
      <c r="K22" s="15"/>
      <c r="L22" s="15"/>
      <c r="M22" s="90"/>
    </row>
    <row r="23" spans="2:13" ht="15">
      <c r="B23" s="13"/>
      <c r="C23" s="112"/>
      <c r="D23" s="107"/>
      <c r="E23" s="112" t="s">
        <v>78</v>
      </c>
      <c r="G23" s="17"/>
      <c r="H23" s="17"/>
      <c r="I23" s="17"/>
      <c r="J23" s="17"/>
      <c r="K23" s="15"/>
      <c r="L23" s="15"/>
      <c r="M23" s="90"/>
    </row>
    <row r="24" spans="2:13" ht="15">
      <c r="B24" s="13"/>
      <c r="C24" s="112"/>
      <c r="D24" s="107" t="s">
        <v>151</v>
      </c>
      <c r="E24" s="112"/>
      <c r="G24" s="17"/>
      <c r="H24" s="17"/>
      <c r="I24" s="17"/>
      <c r="J24" s="17"/>
      <c r="K24" s="15"/>
      <c r="L24" s="15"/>
      <c r="M24" s="90"/>
    </row>
    <row r="25" spans="2:13" ht="15.75" thickBot="1">
      <c r="B25" s="13"/>
      <c r="C25" s="112"/>
      <c r="D25" s="112"/>
      <c r="E25" s="108" t="s">
        <v>152</v>
      </c>
      <c r="F25" s="3"/>
      <c r="G25" s="38">
        <f>SUM(G13:G21)</f>
        <v>0</v>
      </c>
      <c r="H25" s="38">
        <f>SUM(H13:H21)</f>
        <v>0</v>
      </c>
      <c r="I25" s="38">
        <f>SUM(I13:I21)</f>
        <v>0</v>
      </c>
      <c r="J25" s="38">
        <f>SUM(J13:J21)</f>
        <v>0</v>
      </c>
      <c r="K25" s="15"/>
      <c r="L25" s="15"/>
      <c r="M25" s="90"/>
    </row>
    <row r="26" spans="2:13" ht="15">
      <c r="B26" s="13"/>
      <c r="C26" s="112"/>
      <c r="D26" s="107"/>
      <c r="E26" s="112"/>
      <c r="G26" s="15"/>
      <c r="H26" s="15"/>
      <c r="I26" s="15"/>
      <c r="J26" s="15"/>
      <c r="K26" s="15"/>
      <c r="L26" s="15"/>
      <c r="M26" s="90"/>
    </row>
    <row r="27" spans="2:13" ht="15.75" thickBot="1">
      <c r="B27" s="13"/>
      <c r="C27" s="112"/>
      <c r="D27" s="107"/>
      <c r="E27" s="135" t="s">
        <v>153</v>
      </c>
      <c r="F27" s="72"/>
      <c r="G27" s="18">
        <f>G10-G25</f>
        <v>0</v>
      </c>
      <c r="H27" s="18">
        <f>H10-H25</f>
        <v>0</v>
      </c>
      <c r="I27" s="18">
        <f>I10-I25</f>
        <v>0</v>
      </c>
      <c r="J27" s="18">
        <f>J10-J25</f>
        <v>0</v>
      </c>
      <c r="K27" s="15"/>
      <c r="L27" s="15"/>
      <c r="M27" s="90"/>
    </row>
    <row r="28" spans="2:13" ht="15.75" thickTop="1">
      <c r="B28" s="13"/>
      <c r="C28" s="107"/>
      <c r="D28" s="107"/>
      <c r="E28" s="107"/>
      <c r="F28" s="16"/>
      <c r="G28" s="15"/>
      <c r="H28" s="15"/>
      <c r="I28" s="15"/>
      <c r="J28" s="15"/>
      <c r="K28" s="15"/>
      <c r="L28" s="15"/>
      <c r="M28" s="91"/>
    </row>
    <row r="29" spans="2:13" ht="15">
      <c r="B29" s="13"/>
      <c r="C29" s="107" t="s">
        <v>129</v>
      </c>
      <c r="D29" s="107"/>
      <c r="E29" s="107"/>
      <c r="F29" s="16"/>
      <c r="G29" s="14"/>
      <c r="H29" s="14"/>
      <c r="I29" s="14"/>
      <c r="J29" s="14"/>
      <c r="K29" s="14"/>
      <c r="L29" s="14"/>
      <c r="M29" s="91"/>
    </row>
    <row r="30" spans="2:13" ht="15">
      <c r="B30" s="13"/>
      <c r="C30" s="107" t="s">
        <v>9</v>
      </c>
      <c r="D30" s="107" t="s">
        <v>89</v>
      </c>
      <c r="E30" s="107"/>
      <c r="F30" s="16"/>
      <c r="G30" s="17"/>
      <c r="H30" s="17"/>
      <c r="I30" s="17"/>
      <c r="J30" s="17"/>
      <c r="K30" s="14"/>
      <c r="L30" s="14"/>
      <c r="M30" s="92"/>
    </row>
    <row r="31" spans="2:13" ht="15">
      <c r="B31" s="13"/>
      <c r="C31" s="107"/>
      <c r="D31" s="107" t="s">
        <v>90</v>
      </c>
      <c r="E31" s="107"/>
      <c r="F31" s="16"/>
      <c r="G31" s="36"/>
      <c r="H31" s="36"/>
      <c r="I31" s="36"/>
      <c r="J31" s="36"/>
      <c r="K31" s="14"/>
      <c r="L31" s="14"/>
      <c r="M31" s="92"/>
    </row>
    <row r="32" spans="2:13" ht="15.75" thickBot="1">
      <c r="B32" s="13"/>
      <c r="C32" s="107"/>
      <c r="D32" s="112"/>
      <c r="E32" s="135" t="s">
        <v>130</v>
      </c>
      <c r="F32" s="16"/>
      <c r="G32" s="37">
        <f>G25</f>
        <v>0</v>
      </c>
      <c r="H32" s="37">
        <f>H25</f>
        <v>0</v>
      </c>
      <c r="I32" s="37">
        <f>I25</f>
        <v>0</v>
      </c>
      <c r="J32" s="37">
        <f>J25</f>
        <v>0</v>
      </c>
      <c r="K32" s="14"/>
      <c r="L32" s="14"/>
      <c r="M32" s="92"/>
    </row>
    <row r="33" spans="2:13" ht="15">
      <c r="B33" s="13"/>
      <c r="C33" s="107"/>
      <c r="D33" s="107"/>
      <c r="E33" s="107"/>
      <c r="F33" s="16"/>
      <c r="G33" s="14"/>
      <c r="H33" s="14"/>
      <c r="I33" s="14"/>
      <c r="J33" s="14"/>
      <c r="K33" s="14"/>
      <c r="L33" s="14"/>
      <c r="M33" s="93"/>
    </row>
    <row r="34" spans="2:13" ht="15">
      <c r="B34" s="13"/>
      <c r="C34" s="107" t="s">
        <v>131</v>
      </c>
      <c r="D34" s="107"/>
      <c r="E34" s="107"/>
      <c r="F34" s="16"/>
      <c r="G34" s="14"/>
      <c r="H34" s="14"/>
      <c r="I34" s="14"/>
      <c r="J34" s="14"/>
      <c r="K34" s="14"/>
      <c r="L34" s="14"/>
      <c r="M34" s="93"/>
    </row>
    <row r="35" spans="2:13" ht="15">
      <c r="B35" s="13"/>
      <c r="C35" s="107"/>
      <c r="D35" s="106" t="s">
        <v>68</v>
      </c>
      <c r="E35" s="107"/>
      <c r="F35" s="16"/>
      <c r="G35" s="104"/>
      <c r="H35" s="104"/>
      <c r="I35" s="104"/>
      <c r="J35" s="104"/>
      <c r="K35" s="14"/>
      <c r="L35" s="14"/>
      <c r="M35" s="105"/>
    </row>
    <row r="36" spans="2:13" ht="15">
      <c r="B36" s="13"/>
      <c r="C36" s="107"/>
      <c r="D36" s="106" t="s">
        <v>69</v>
      </c>
      <c r="E36" s="107"/>
      <c r="F36" s="16"/>
      <c r="G36" s="104"/>
      <c r="H36" s="104"/>
      <c r="I36" s="104"/>
      <c r="J36" s="104"/>
      <c r="K36" s="14"/>
      <c r="L36" s="14"/>
      <c r="M36" s="105"/>
    </row>
    <row r="37" spans="2:13" ht="15">
      <c r="B37" s="13"/>
      <c r="C37" s="107"/>
      <c r="D37" s="106" t="s">
        <v>70</v>
      </c>
      <c r="E37" s="107"/>
      <c r="F37" s="16"/>
      <c r="G37" s="104"/>
      <c r="H37" s="104"/>
      <c r="I37" s="104"/>
      <c r="J37" s="104"/>
      <c r="K37" s="14"/>
      <c r="L37" s="14"/>
      <c r="M37" s="105"/>
    </row>
    <row r="38" spans="2:13" ht="15">
      <c r="B38" s="13"/>
      <c r="C38" s="107"/>
      <c r="D38" s="106" t="s">
        <v>65</v>
      </c>
      <c r="E38" s="107"/>
      <c r="F38" s="16"/>
      <c r="G38" s="104"/>
      <c r="H38" s="104"/>
      <c r="I38" s="104"/>
      <c r="J38" s="104"/>
      <c r="K38" s="14"/>
      <c r="L38" s="14"/>
      <c r="M38" s="105"/>
    </row>
    <row r="39" spans="2:13" ht="15">
      <c r="B39" s="13"/>
      <c r="C39" s="107"/>
      <c r="D39" s="106" t="s">
        <v>66</v>
      </c>
      <c r="E39" s="107"/>
      <c r="F39" s="16"/>
      <c r="G39" s="104"/>
      <c r="H39" s="104"/>
      <c r="I39" s="104"/>
      <c r="J39" s="104"/>
      <c r="K39" s="14"/>
      <c r="L39" s="14"/>
      <c r="M39" s="105"/>
    </row>
    <row r="40" spans="2:13" ht="15">
      <c r="B40" s="13"/>
      <c r="C40" s="107"/>
      <c r="D40" s="106" t="s">
        <v>67</v>
      </c>
      <c r="E40" s="107"/>
      <c r="F40" s="16"/>
      <c r="G40" s="104"/>
      <c r="H40" s="104"/>
      <c r="I40" s="104"/>
      <c r="J40" s="104"/>
      <c r="K40" s="14"/>
      <c r="L40" s="14"/>
      <c r="M40" s="105"/>
    </row>
    <row r="41" spans="2:13" ht="15.75" thickBot="1">
      <c r="B41" s="13"/>
      <c r="C41" s="107"/>
      <c r="D41" s="107"/>
      <c r="E41" s="108" t="s">
        <v>132</v>
      </c>
      <c r="F41" s="16"/>
      <c r="G41" s="37"/>
      <c r="H41" s="37"/>
      <c r="I41" s="37"/>
      <c r="J41" s="37"/>
      <c r="K41" s="14"/>
      <c r="L41" s="14"/>
      <c r="M41" s="93"/>
    </row>
    <row r="42" spans="2:13" ht="15">
      <c r="B42" s="13"/>
      <c r="C42" s="107"/>
      <c r="D42" s="107"/>
      <c r="E42" s="108"/>
      <c r="F42" s="16"/>
      <c r="G42" s="14"/>
      <c r="H42" s="14"/>
      <c r="I42" s="14"/>
      <c r="J42" s="14"/>
      <c r="K42" s="14"/>
      <c r="L42" s="14"/>
      <c r="M42" s="93"/>
    </row>
    <row r="43" spans="2:13" ht="15.75" thickBot="1">
      <c r="B43" s="13"/>
      <c r="C43" s="107"/>
      <c r="D43" s="107"/>
      <c r="E43" s="108" t="s">
        <v>91</v>
      </c>
      <c r="F43" s="16"/>
      <c r="G43" s="109"/>
      <c r="H43" s="14"/>
      <c r="I43" s="14"/>
      <c r="J43" s="14"/>
      <c r="K43" s="14"/>
      <c r="L43" s="14"/>
      <c r="M43" s="93"/>
    </row>
    <row r="44" spans="2:13" ht="15.75" thickTop="1">
      <c r="B44" s="13"/>
      <c r="C44" s="107"/>
      <c r="D44" s="107"/>
      <c r="E44" s="107"/>
      <c r="F44" s="16"/>
      <c r="G44" s="14"/>
      <c r="H44" s="14"/>
      <c r="I44" s="14"/>
      <c r="J44" s="14"/>
      <c r="K44" s="14"/>
      <c r="L44" s="14"/>
      <c r="M44" s="93"/>
    </row>
    <row r="45" spans="2:13" ht="15">
      <c r="B45" s="13"/>
      <c r="C45" s="107" t="s">
        <v>133</v>
      </c>
      <c r="D45" s="107"/>
      <c r="E45" s="107"/>
      <c r="F45" s="16"/>
      <c r="G45" s="15"/>
      <c r="H45" s="15"/>
      <c r="I45" s="15"/>
      <c r="J45" s="15"/>
      <c r="K45" s="15"/>
      <c r="L45" s="15"/>
      <c r="M45" s="91"/>
    </row>
    <row r="46" spans="2:13" ht="15">
      <c r="B46" s="13"/>
      <c r="C46" s="107"/>
      <c r="D46" s="107" t="s">
        <v>134</v>
      </c>
      <c r="E46" s="112"/>
      <c r="F46" s="16"/>
      <c r="G46" s="17"/>
      <c r="H46" s="17"/>
      <c r="I46" s="17"/>
      <c r="J46" s="17"/>
      <c r="K46" s="15"/>
      <c r="L46" s="15"/>
      <c r="M46" s="90"/>
    </row>
    <row r="47" spans="2:13" ht="15">
      <c r="B47" s="13"/>
      <c r="C47" s="107"/>
      <c r="D47" s="107" t="s">
        <v>135</v>
      </c>
      <c r="E47" s="112"/>
      <c r="F47" s="16"/>
      <c r="G47" s="17"/>
      <c r="H47" s="17"/>
      <c r="I47" s="17"/>
      <c r="J47" s="17"/>
      <c r="K47" s="15"/>
      <c r="L47" s="15"/>
      <c r="M47" s="90"/>
    </row>
    <row r="48" spans="2:13" ht="15">
      <c r="B48" s="13"/>
      <c r="C48" s="112"/>
      <c r="D48" s="107" t="s">
        <v>136</v>
      </c>
      <c r="E48" s="112"/>
      <c r="F48" s="16"/>
      <c r="G48" s="17"/>
      <c r="H48" s="17"/>
      <c r="I48" s="17"/>
      <c r="J48" s="17"/>
      <c r="K48" s="15"/>
      <c r="L48" s="15"/>
      <c r="M48" s="90"/>
    </row>
    <row r="49" spans="2:13" ht="15">
      <c r="B49" s="13"/>
      <c r="C49" s="112"/>
      <c r="D49" s="107" t="s">
        <v>92</v>
      </c>
      <c r="E49" s="112"/>
      <c r="F49" s="16"/>
      <c r="G49" s="17"/>
      <c r="H49" s="17"/>
      <c r="I49" s="17"/>
      <c r="J49" s="17"/>
      <c r="K49" s="15"/>
      <c r="L49" s="15"/>
      <c r="M49" s="90"/>
    </row>
    <row r="50" spans="2:13" ht="15">
      <c r="B50" s="13"/>
      <c r="C50" s="112"/>
      <c r="D50" s="107" t="s">
        <v>137</v>
      </c>
      <c r="E50" s="112"/>
      <c r="F50" s="30"/>
      <c r="G50" s="17"/>
      <c r="H50" s="17"/>
      <c r="I50" s="17"/>
      <c r="J50" s="17"/>
      <c r="K50" s="15"/>
      <c r="L50" s="15"/>
      <c r="M50" s="94"/>
    </row>
    <row r="51" spans="2:13" ht="15.75" thickBot="1">
      <c r="B51" s="13"/>
      <c r="C51" s="112"/>
      <c r="D51" s="112"/>
      <c r="E51" s="135" t="s">
        <v>93</v>
      </c>
      <c r="F51" s="16"/>
      <c r="G51" s="39">
        <f>SUM(G46:G50)</f>
        <v>0</v>
      </c>
      <c r="H51" s="39">
        <f>SUM(H46:H50)</f>
        <v>0</v>
      </c>
      <c r="I51" s="39">
        <f>SUM(I46:I50)</f>
        <v>0</v>
      </c>
      <c r="J51" s="39">
        <f>SUM(J46:J50)</f>
        <v>0</v>
      </c>
      <c r="K51" s="15"/>
      <c r="L51" s="15"/>
      <c r="M51" s="90"/>
    </row>
    <row r="52" spans="2:13" ht="15.75" thickTop="1">
      <c r="B52" s="13"/>
      <c r="C52" s="112"/>
      <c r="D52" s="112"/>
      <c r="E52" s="107"/>
      <c r="F52" s="16"/>
      <c r="G52" s="14"/>
      <c r="H52" s="14"/>
      <c r="I52" s="14"/>
      <c r="J52" s="14"/>
      <c r="K52" s="15"/>
      <c r="L52" s="15"/>
      <c r="M52" s="91"/>
    </row>
    <row r="53" spans="2:13" ht="15">
      <c r="B53" s="13"/>
      <c r="C53" s="107"/>
      <c r="D53" s="107"/>
      <c r="E53" s="107"/>
      <c r="F53" s="16"/>
      <c r="G53" s="15"/>
      <c r="H53" s="15"/>
      <c r="I53" s="15"/>
      <c r="J53" s="15"/>
      <c r="K53" s="15"/>
      <c r="L53" s="15"/>
      <c r="M53" s="91"/>
    </row>
    <row r="54" spans="2:13" ht="15">
      <c r="B54" s="26"/>
      <c r="C54" s="107" t="s">
        <v>138</v>
      </c>
      <c r="D54" s="107"/>
      <c r="E54" s="107"/>
      <c r="F54" s="16"/>
      <c r="G54" s="14"/>
      <c r="H54" s="14"/>
      <c r="I54" s="14"/>
      <c r="J54" s="14"/>
      <c r="K54" s="14"/>
      <c r="L54" s="14"/>
      <c r="M54" s="91"/>
    </row>
    <row r="55" spans="2:13" ht="15">
      <c r="B55" s="26"/>
      <c r="C55" s="107"/>
      <c r="D55" s="107" t="s">
        <v>139</v>
      </c>
      <c r="E55" s="112"/>
      <c r="G55" s="17"/>
      <c r="H55" s="17"/>
      <c r="I55" s="17"/>
      <c r="J55" s="17"/>
      <c r="K55" s="14"/>
      <c r="L55" s="14"/>
      <c r="M55" s="90"/>
    </row>
    <row r="56" spans="2:13" ht="15">
      <c r="B56" s="26"/>
      <c r="C56" s="107"/>
      <c r="D56" s="107" t="s">
        <v>140</v>
      </c>
      <c r="E56" s="112"/>
      <c r="G56" s="17"/>
      <c r="H56" s="17"/>
      <c r="I56" s="17"/>
      <c r="J56" s="17"/>
      <c r="K56" s="14"/>
      <c r="L56" s="14"/>
      <c r="M56" s="90"/>
    </row>
    <row r="57" spans="2:13" ht="15">
      <c r="B57" s="26"/>
      <c r="C57" s="107"/>
      <c r="D57" s="107" t="s">
        <v>141</v>
      </c>
      <c r="E57" s="112"/>
      <c r="G57" s="17"/>
      <c r="H57" s="17"/>
      <c r="I57" s="17"/>
      <c r="J57" s="17"/>
      <c r="K57" s="14"/>
      <c r="L57" s="14"/>
      <c r="M57" s="90"/>
    </row>
    <row r="58" spans="2:13" ht="15.75" thickBot="1">
      <c r="B58" s="26"/>
      <c r="C58" s="107"/>
      <c r="D58" s="107"/>
      <c r="E58" s="135" t="s">
        <v>142</v>
      </c>
      <c r="F58" s="16"/>
      <c r="G58" s="37">
        <f>SUM(G55:G57)</f>
        <v>0</v>
      </c>
      <c r="H58" s="37">
        <f>SUM(H55:H57)</f>
        <v>0</v>
      </c>
      <c r="I58" s="37">
        <f>SUM(I55:I57)</f>
        <v>0</v>
      </c>
      <c r="J58" s="37">
        <f>SUM(J55:J57)</f>
        <v>0</v>
      </c>
      <c r="K58" s="14"/>
      <c r="L58" s="14"/>
      <c r="M58" s="90"/>
    </row>
    <row r="59" spans="2:13" ht="15">
      <c r="B59" s="26"/>
      <c r="C59" s="107"/>
      <c r="D59" s="107"/>
      <c r="E59" s="107"/>
      <c r="F59" s="16"/>
      <c r="G59" s="14"/>
      <c r="H59" s="14"/>
      <c r="I59" s="14"/>
      <c r="J59" s="14"/>
      <c r="K59" s="14"/>
      <c r="L59" s="14"/>
      <c r="M59" s="91"/>
    </row>
    <row r="60" spans="2:13" ht="15">
      <c r="B60" s="26"/>
      <c r="C60" s="107"/>
      <c r="D60" s="107" t="s">
        <v>143</v>
      </c>
      <c r="E60" s="112"/>
      <c r="G60" s="17"/>
      <c r="H60" s="17"/>
      <c r="I60" s="17"/>
      <c r="J60" s="17"/>
      <c r="K60" s="14"/>
      <c r="L60" s="14"/>
      <c r="M60" s="90"/>
    </row>
    <row r="61" spans="2:13" ht="15">
      <c r="B61" s="26"/>
      <c r="C61" s="107"/>
      <c r="D61" s="107" t="s">
        <v>94</v>
      </c>
      <c r="E61" s="112"/>
      <c r="G61" s="17"/>
      <c r="H61" s="17"/>
      <c r="I61" s="17"/>
      <c r="J61" s="17"/>
      <c r="K61" s="14"/>
      <c r="L61" s="14"/>
      <c r="M61" s="90"/>
    </row>
    <row r="62" spans="2:13" ht="15">
      <c r="B62" s="26"/>
      <c r="C62" s="107"/>
      <c r="D62" s="107" t="s">
        <v>95</v>
      </c>
      <c r="E62" s="112"/>
      <c r="G62" s="17"/>
      <c r="H62" s="17"/>
      <c r="I62" s="17"/>
      <c r="J62" s="17"/>
      <c r="K62" s="14"/>
      <c r="L62" s="14"/>
      <c r="M62" s="90"/>
    </row>
    <row r="63" spans="2:13" ht="15.75" thickBot="1">
      <c r="B63" s="26"/>
      <c r="C63" s="107"/>
      <c r="D63" s="107"/>
      <c r="E63" s="135" t="s">
        <v>96</v>
      </c>
      <c r="F63" s="16"/>
      <c r="G63" s="37">
        <f>SUM(G60:G62)</f>
        <v>0</v>
      </c>
      <c r="H63" s="37">
        <f>SUM(H60:H62)</f>
        <v>0</v>
      </c>
      <c r="I63" s="37">
        <f>SUM(I60:I62)</f>
        <v>0</v>
      </c>
      <c r="J63" s="37">
        <f>SUM(J60:J62)</f>
        <v>0</v>
      </c>
      <c r="K63" s="14"/>
      <c r="L63" s="14"/>
      <c r="M63" s="90"/>
    </row>
    <row r="64" spans="2:13" ht="15">
      <c r="B64" s="26"/>
      <c r="C64" s="107"/>
      <c r="D64" s="107"/>
      <c r="E64" s="107"/>
      <c r="F64" s="16"/>
      <c r="G64" s="14"/>
      <c r="H64" s="14"/>
      <c r="I64" s="14"/>
      <c r="J64" s="14"/>
      <c r="K64" s="14"/>
      <c r="L64" s="14"/>
      <c r="M64" s="91"/>
    </row>
    <row r="65" spans="2:13" ht="15">
      <c r="B65" s="26"/>
      <c r="C65" s="107"/>
      <c r="D65" s="107" t="s">
        <v>97</v>
      </c>
      <c r="E65" s="136"/>
      <c r="F65" s="87"/>
      <c r="G65" s="104">
        <f>G51</f>
        <v>0</v>
      </c>
      <c r="H65" s="104">
        <f>G51+H51</f>
        <v>0</v>
      </c>
      <c r="I65" s="104">
        <f>H51+I51</f>
        <v>0</v>
      </c>
      <c r="J65" s="104">
        <f>I51+J51</f>
        <v>0</v>
      </c>
      <c r="K65" s="14"/>
      <c r="L65" s="14"/>
      <c r="M65" s="90"/>
    </row>
    <row r="66" spans="2:13" ht="15">
      <c r="B66" s="26"/>
      <c r="C66" s="107"/>
      <c r="D66" s="107" t="s">
        <v>98</v>
      </c>
      <c r="E66" s="136"/>
      <c r="F66" s="87"/>
      <c r="G66" s="104"/>
      <c r="H66" s="104"/>
      <c r="I66" s="104"/>
      <c r="J66" s="104"/>
      <c r="K66" s="14"/>
      <c r="L66" s="14"/>
      <c r="M66" s="90"/>
    </row>
    <row r="67" spans="2:13" ht="15">
      <c r="B67" s="26"/>
      <c r="C67" s="107"/>
      <c r="D67" s="107" t="s">
        <v>100</v>
      </c>
      <c r="E67" s="136"/>
      <c r="F67" s="87"/>
      <c r="G67" s="104"/>
      <c r="H67" s="104"/>
      <c r="I67" s="104"/>
      <c r="J67" s="104"/>
      <c r="K67" s="14"/>
      <c r="L67" s="14"/>
      <c r="M67" s="90"/>
    </row>
    <row r="68" spans="2:13" ht="15.75" thickBot="1">
      <c r="B68" s="26"/>
      <c r="C68" s="107"/>
      <c r="D68" s="107"/>
      <c r="E68" s="135" t="s">
        <v>99</v>
      </c>
      <c r="F68" s="87"/>
      <c r="G68" s="37"/>
      <c r="H68" s="37"/>
      <c r="I68" s="37"/>
      <c r="J68" s="37"/>
      <c r="K68" s="14"/>
      <c r="L68" s="14"/>
      <c r="M68" s="91"/>
    </row>
    <row r="69" spans="2:13" ht="15">
      <c r="B69" s="26"/>
      <c r="C69" s="107"/>
      <c r="D69" s="107"/>
      <c r="E69" s="135"/>
      <c r="F69" s="87"/>
      <c r="G69" s="14"/>
      <c r="H69" s="14"/>
      <c r="I69" s="14"/>
      <c r="J69" s="14"/>
      <c r="K69" s="14"/>
      <c r="L69" s="14"/>
      <c r="M69" s="91"/>
    </row>
    <row r="70" spans="2:13" ht="15.75" thickBot="1">
      <c r="B70" s="26"/>
      <c r="C70" s="107"/>
      <c r="D70" s="107" t="s">
        <v>101</v>
      </c>
      <c r="E70" s="107"/>
      <c r="F70" s="16"/>
      <c r="G70" s="110"/>
      <c r="H70" s="110"/>
      <c r="I70" s="110"/>
      <c r="J70" s="110"/>
      <c r="K70" s="14"/>
      <c r="L70" s="14"/>
      <c r="M70" s="111"/>
    </row>
    <row r="71" spans="2:13" ht="15.75" thickTop="1">
      <c r="B71" s="13"/>
      <c r="C71" s="112"/>
      <c r="D71" s="112"/>
      <c r="E71" s="137"/>
      <c r="F71" s="15"/>
      <c r="G71" s="15"/>
      <c r="H71" s="15"/>
      <c r="I71" s="15"/>
      <c r="J71" s="15"/>
      <c r="K71" s="15"/>
      <c r="L71" s="15"/>
      <c r="M71" s="91"/>
    </row>
    <row r="72" spans="2:13" ht="15">
      <c r="B72" s="13"/>
      <c r="C72" s="107" t="s">
        <v>144</v>
      </c>
      <c r="D72" s="112"/>
      <c r="E72" s="138"/>
      <c r="F72" s="14"/>
      <c r="G72" s="14"/>
      <c r="H72" s="14"/>
      <c r="I72" s="14"/>
      <c r="J72" s="14"/>
      <c r="K72" s="14"/>
      <c r="L72" s="14"/>
      <c r="M72" s="91"/>
    </row>
    <row r="73" spans="2:13" ht="15">
      <c r="B73" s="13"/>
      <c r="C73" s="107"/>
      <c r="D73" s="106" t="s">
        <v>145</v>
      </c>
      <c r="E73" s="120"/>
      <c r="F73" s="77"/>
      <c r="G73" s="19">
        <f>G27</f>
        <v>0</v>
      </c>
      <c r="H73" s="19">
        <f>H28</f>
        <v>0</v>
      </c>
      <c r="I73" s="19">
        <f>I28</f>
        <v>0</v>
      </c>
      <c r="J73" s="19">
        <f>J28</f>
        <v>0</v>
      </c>
      <c r="K73" s="14"/>
      <c r="L73" s="14"/>
      <c r="M73" s="90"/>
    </row>
    <row r="74" spans="2:13" ht="15">
      <c r="B74" s="13"/>
      <c r="C74" s="107"/>
      <c r="D74" s="107" t="s">
        <v>111</v>
      </c>
      <c r="E74" s="120"/>
      <c r="F74" s="77"/>
      <c r="G74" s="19">
        <f>-G51</f>
        <v>0</v>
      </c>
      <c r="H74" s="19">
        <f>-H51</f>
        <v>0</v>
      </c>
      <c r="I74" s="19">
        <f>-I51</f>
        <v>0</v>
      </c>
      <c r="J74" s="19">
        <f>-J51</f>
        <v>0</v>
      </c>
      <c r="K74" s="14"/>
      <c r="L74" s="14"/>
      <c r="M74" s="90"/>
    </row>
    <row r="75" spans="2:13" ht="15">
      <c r="B75" s="13"/>
      <c r="C75" s="107"/>
      <c r="D75" s="107" t="s">
        <v>112</v>
      </c>
      <c r="E75" s="120"/>
      <c r="F75" s="71"/>
      <c r="G75" s="76" t="s">
        <v>0</v>
      </c>
      <c r="H75" s="19">
        <f>SUM(G56:G57)-SUM(H56:H57)</f>
        <v>0</v>
      </c>
      <c r="I75" s="19">
        <f>SUM(H56:H57)-SUM(I56:I57)</f>
        <v>0</v>
      </c>
      <c r="J75" s="19">
        <f>SUM(I56:I57)-SUM(J56:J57)</f>
        <v>0</v>
      </c>
      <c r="K75" s="14"/>
      <c r="L75" s="14"/>
      <c r="M75" s="90"/>
    </row>
    <row r="76" spans="2:13" ht="15">
      <c r="B76" s="13"/>
      <c r="C76" s="107"/>
      <c r="D76" s="107" t="s">
        <v>113</v>
      </c>
      <c r="E76" s="120"/>
      <c r="F76" s="78"/>
      <c r="G76" s="76" t="s">
        <v>0</v>
      </c>
      <c r="H76" s="19">
        <f>H63-G63</f>
        <v>0</v>
      </c>
      <c r="I76" s="19">
        <f>I63-H63</f>
        <v>0</v>
      </c>
      <c r="J76" s="19">
        <f>J63-I63</f>
        <v>0</v>
      </c>
      <c r="K76" s="14"/>
      <c r="L76" s="14"/>
      <c r="M76" s="90"/>
    </row>
    <row r="77" spans="2:13" ht="15">
      <c r="B77" s="13"/>
      <c r="C77" s="107"/>
      <c r="D77" s="107" t="s">
        <v>114</v>
      </c>
      <c r="E77" s="120"/>
      <c r="F77" s="78"/>
      <c r="G77" s="84" t="s">
        <v>15</v>
      </c>
      <c r="H77" s="19"/>
      <c r="I77" s="19"/>
      <c r="J77" s="19"/>
      <c r="K77" s="14"/>
      <c r="L77" s="14"/>
      <c r="M77" s="90"/>
    </row>
    <row r="78" spans="2:13" ht="15">
      <c r="B78" s="13"/>
      <c r="C78" s="107"/>
      <c r="D78" s="107" t="s">
        <v>115</v>
      </c>
      <c r="E78" s="120"/>
      <c r="F78" s="27"/>
      <c r="G78" s="19"/>
      <c r="H78" s="19"/>
      <c r="I78" s="19"/>
      <c r="J78" s="19"/>
      <c r="K78" s="14"/>
      <c r="L78" s="14"/>
      <c r="M78" s="90"/>
    </row>
    <row r="79" spans="2:13" ht="15.75" thickBot="1">
      <c r="B79" s="13"/>
      <c r="C79" s="107"/>
      <c r="D79" s="107"/>
      <c r="E79" s="139" t="s">
        <v>116</v>
      </c>
      <c r="F79" s="27"/>
      <c r="G79" s="40">
        <f>SUM(G73:G78)</f>
        <v>0</v>
      </c>
      <c r="H79" s="40">
        <f>SUM(H73:H78)</f>
        <v>0</v>
      </c>
      <c r="I79" s="40">
        <f>SUM(I73:I78)</f>
        <v>0</v>
      </c>
      <c r="J79" s="40">
        <f>SUM(J73:J78)</f>
        <v>0</v>
      </c>
      <c r="K79" s="14"/>
      <c r="L79" s="14"/>
      <c r="M79" s="90"/>
    </row>
    <row r="80" spans="2:13" ht="15.75" thickTop="1">
      <c r="B80" s="13"/>
      <c r="C80" s="107"/>
      <c r="D80" s="107"/>
      <c r="E80" s="120"/>
      <c r="F80" s="27"/>
      <c r="G80" s="27"/>
      <c r="H80" s="27"/>
      <c r="I80" s="27"/>
      <c r="J80" s="27"/>
      <c r="K80" s="14"/>
      <c r="L80" s="14"/>
      <c r="M80" s="91"/>
    </row>
    <row r="81" spans="2:13" ht="15">
      <c r="B81" s="26"/>
      <c r="C81" s="107" t="s">
        <v>50</v>
      </c>
      <c r="D81" s="107"/>
      <c r="E81" s="120"/>
      <c r="F81" s="27"/>
      <c r="G81" s="27"/>
      <c r="H81" s="27"/>
      <c r="I81" s="27"/>
      <c r="J81" s="27"/>
      <c r="K81" s="14"/>
      <c r="L81" s="14"/>
      <c r="M81" s="91"/>
    </row>
    <row r="82" spans="2:13" ht="15">
      <c r="B82" s="26"/>
      <c r="C82" s="107"/>
      <c r="D82" s="107" t="s">
        <v>146</v>
      </c>
      <c r="E82" s="107"/>
      <c r="F82" s="16"/>
      <c r="G82" s="27"/>
      <c r="H82" s="27"/>
      <c r="I82" s="73"/>
      <c r="J82" s="27"/>
      <c r="K82" s="14"/>
      <c r="L82" s="14"/>
      <c r="M82" s="91"/>
    </row>
    <row r="83" spans="2:13" ht="15">
      <c r="B83" s="26"/>
      <c r="C83" s="107"/>
      <c r="D83" s="107"/>
      <c r="E83" s="107" t="s">
        <v>147</v>
      </c>
      <c r="F83" s="30"/>
      <c r="G83" s="19">
        <v>0</v>
      </c>
      <c r="H83" s="27"/>
      <c r="I83" s="27"/>
      <c r="J83" s="27"/>
      <c r="K83" s="14"/>
      <c r="L83" s="14"/>
      <c r="M83" s="90"/>
    </row>
    <row r="84" spans="2:13" ht="30">
      <c r="B84" s="26"/>
      <c r="C84" s="107"/>
      <c r="D84" s="107"/>
      <c r="E84" s="91" t="s">
        <v>49</v>
      </c>
      <c r="F84" s="31"/>
      <c r="G84" s="19">
        <v>0</v>
      </c>
      <c r="H84" s="27"/>
      <c r="I84" s="27"/>
      <c r="J84" s="27"/>
      <c r="K84" s="14"/>
      <c r="L84" s="14"/>
      <c r="M84" s="90"/>
    </row>
    <row r="85" spans="2:13" ht="15">
      <c r="B85" s="26"/>
      <c r="C85" s="107"/>
      <c r="D85" s="107" t="s">
        <v>148</v>
      </c>
      <c r="E85" s="107"/>
      <c r="F85" s="16"/>
      <c r="G85" s="19" t="s">
        <v>9</v>
      </c>
      <c r="H85" s="27"/>
      <c r="I85" s="27"/>
      <c r="J85" s="27"/>
      <c r="K85" s="14"/>
      <c r="L85" s="14"/>
      <c r="M85" s="90"/>
    </row>
    <row r="86" spans="2:13" ht="15">
      <c r="B86" s="26"/>
      <c r="C86" s="107"/>
      <c r="D86" s="107"/>
      <c r="E86" s="107" t="s">
        <v>147</v>
      </c>
      <c r="F86" s="30"/>
      <c r="G86" s="19">
        <v>0</v>
      </c>
      <c r="H86" s="27"/>
      <c r="I86" s="27"/>
      <c r="J86" s="27"/>
      <c r="K86" s="14"/>
      <c r="L86" s="14"/>
      <c r="M86" s="90"/>
    </row>
    <row r="87" spans="2:13" ht="30">
      <c r="B87" s="26"/>
      <c r="C87" s="107"/>
      <c r="D87" s="107"/>
      <c r="E87" s="91" t="s">
        <v>49</v>
      </c>
      <c r="F87" s="31"/>
      <c r="G87" s="41">
        <v>0</v>
      </c>
      <c r="H87" s="27"/>
      <c r="I87" s="27"/>
      <c r="J87" s="27"/>
      <c r="K87" s="14"/>
      <c r="L87" s="14"/>
      <c r="M87" s="90"/>
    </row>
    <row r="88" spans="2:13" ht="15.75" thickBot="1">
      <c r="B88" s="26"/>
      <c r="C88" s="107"/>
      <c r="D88" s="107"/>
      <c r="E88" s="135" t="s">
        <v>149</v>
      </c>
      <c r="F88" s="16"/>
      <c r="G88" s="40">
        <f>G83+G84+G86+G87</f>
        <v>0</v>
      </c>
      <c r="H88" s="27"/>
      <c r="I88" s="27"/>
      <c r="J88" s="27"/>
      <c r="K88" s="14"/>
      <c r="L88" s="14"/>
      <c r="M88" s="90"/>
    </row>
    <row r="89" spans="2:12" ht="15.75" thickTop="1">
      <c r="B89" s="26"/>
      <c r="C89" s="16"/>
      <c r="D89" s="16"/>
      <c r="E89" s="16"/>
      <c r="F89" s="16"/>
      <c r="G89" s="27"/>
      <c r="H89" s="27"/>
      <c r="I89" s="27"/>
      <c r="J89" s="27"/>
      <c r="K89" s="14"/>
      <c r="L89" s="14"/>
    </row>
    <row r="90" spans="2:12" ht="15">
      <c r="B90" s="26"/>
      <c r="C90" s="16"/>
      <c r="D90" s="16"/>
      <c r="E90" s="16"/>
      <c r="F90" s="16"/>
      <c r="G90" s="27"/>
      <c r="H90" s="27"/>
      <c r="I90" s="27"/>
      <c r="J90" s="27"/>
      <c r="K90" s="14"/>
      <c r="L90" s="14"/>
    </row>
    <row r="91" spans="2:12" ht="15">
      <c r="B91" s="26"/>
      <c r="C91" s="16"/>
      <c r="D91" s="16"/>
      <c r="E91" s="16"/>
      <c r="F91" s="16"/>
      <c r="G91" s="27"/>
      <c r="H91" s="27"/>
      <c r="I91" s="27"/>
      <c r="J91" s="27"/>
      <c r="K91" s="14"/>
      <c r="L91" s="14"/>
    </row>
    <row r="92" spans="2:13" ht="16.5" thickBot="1">
      <c r="B92" s="13"/>
      <c r="C92" s="229" t="s">
        <v>6</v>
      </c>
      <c r="D92" s="229"/>
      <c r="E92" s="229"/>
      <c r="F92" s="229"/>
      <c r="G92" s="229"/>
      <c r="H92" s="229"/>
      <c r="I92" s="229"/>
      <c r="J92" s="229"/>
      <c r="K92" s="229"/>
      <c r="L92" s="229"/>
      <c r="M92" s="229"/>
    </row>
    <row r="93" spans="2:13" ht="15">
      <c r="B93" s="13"/>
      <c r="C93" s="236"/>
      <c r="D93" s="236"/>
      <c r="E93" s="236"/>
      <c r="F93" s="236"/>
      <c r="G93" s="236"/>
      <c r="H93" s="236"/>
      <c r="I93" s="236"/>
      <c r="J93" s="236"/>
      <c r="K93" s="236"/>
      <c r="L93" s="236"/>
      <c r="M93" s="236"/>
    </row>
    <row r="94" spans="2:13" ht="15">
      <c r="B94" s="13"/>
      <c r="C94" s="236"/>
      <c r="D94" s="236"/>
      <c r="E94" s="236"/>
      <c r="F94" s="236"/>
      <c r="G94" s="236"/>
      <c r="H94" s="236"/>
      <c r="I94" s="236"/>
      <c r="J94" s="236"/>
      <c r="K94" s="236"/>
      <c r="L94" s="236"/>
      <c r="M94" s="236"/>
    </row>
    <row r="95" spans="2:13" ht="15">
      <c r="B95" s="13"/>
      <c r="C95" s="236"/>
      <c r="D95" s="236"/>
      <c r="E95" s="236"/>
      <c r="F95" s="236"/>
      <c r="G95" s="236"/>
      <c r="H95" s="236"/>
      <c r="I95" s="236"/>
      <c r="J95" s="236"/>
      <c r="K95" s="236"/>
      <c r="L95" s="236"/>
      <c r="M95" s="236"/>
    </row>
    <row r="96" spans="2:12" ht="15">
      <c r="B96" s="13"/>
      <c r="C96" s="16"/>
      <c r="D96" s="16"/>
      <c r="E96" s="16"/>
      <c r="F96" s="16"/>
      <c r="G96" s="20"/>
      <c r="H96" s="20"/>
      <c r="I96" s="20"/>
      <c r="J96" s="20"/>
      <c r="K96" s="15"/>
      <c r="L96" s="15"/>
    </row>
    <row r="97" spans="2:13" ht="16.5" thickBot="1">
      <c r="B97" s="13"/>
      <c r="C97" s="229" t="s">
        <v>55</v>
      </c>
      <c r="D97" s="229"/>
      <c r="E97" s="229"/>
      <c r="F97" s="229"/>
      <c r="G97" s="229"/>
      <c r="H97" s="229"/>
      <c r="I97" s="229"/>
      <c r="J97" s="229"/>
      <c r="K97" s="229"/>
      <c r="L97" s="229"/>
      <c r="M97" s="229"/>
    </row>
    <row r="98" spans="2:13" ht="66" customHeight="1">
      <c r="B98" s="13"/>
      <c r="C98" s="230"/>
      <c r="D98" s="230"/>
      <c r="E98" s="230"/>
      <c r="F98" s="230"/>
      <c r="G98" s="230"/>
      <c r="H98" s="230"/>
      <c r="I98" s="230"/>
      <c r="J98" s="230"/>
      <c r="K98" s="230"/>
      <c r="L98" s="230"/>
      <c r="M98" s="230"/>
    </row>
    <row r="99" spans="2:12" ht="15">
      <c r="B99" s="13"/>
      <c r="C99" s="16"/>
      <c r="D99" s="16"/>
      <c r="E99" s="16"/>
      <c r="F99" s="16"/>
      <c r="G99" s="20"/>
      <c r="H99" s="20"/>
      <c r="I99" s="20"/>
      <c r="J99" s="20"/>
      <c r="K99" s="15"/>
      <c r="L99" s="15"/>
    </row>
    <row r="100" spans="2:13" ht="16.5" thickBot="1">
      <c r="B100" s="13"/>
      <c r="C100" s="229" t="s">
        <v>8</v>
      </c>
      <c r="D100" s="229"/>
      <c r="E100" s="229"/>
      <c r="F100" s="229"/>
      <c r="G100" s="229"/>
      <c r="H100" s="229"/>
      <c r="I100" s="229"/>
      <c r="J100" s="229"/>
      <c r="K100" s="229"/>
      <c r="L100" s="229"/>
      <c r="M100" s="229"/>
    </row>
    <row r="101" spans="2:13" ht="57" customHeight="1">
      <c r="B101" s="13"/>
      <c r="C101" s="230"/>
      <c r="D101" s="230"/>
      <c r="E101" s="230"/>
      <c r="F101" s="230"/>
      <c r="G101" s="230"/>
      <c r="H101" s="230"/>
      <c r="I101" s="230"/>
      <c r="J101" s="230"/>
      <c r="K101" s="230"/>
      <c r="L101" s="230"/>
      <c r="M101" s="230"/>
    </row>
    <row r="102" spans="2:13" ht="15.75" thickBot="1">
      <c r="B102" s="22"/>
      <c r="C102" s="23"/>
      <c r="D102" s="23"/>
      <c r="E102" s="23"/>
      <c r="F102" s="23"/>
      <c r="G102" s="24"/>
      <c r="H102" s="24"/>
      <c r="I102" s="24"/>
      <c r="J102" s="24"/>
      <c r="K102" s="21"/>
      <c r="L102" s="21"/>
      <c r="M102" s="95"/>
    </row>
    <row r="103" spans="3:10" ht="15">
      <c r="C103" s="16"/>
      <c r="D103" s="16"/>
      <c r="E103" s="16"/>
      <c r="F103" s="16"/>
      <c r="G103" s="25"/>
      <c r="H103" s="25"/>
      <c r="I103" s="25"/>
      <c r="J103" s="25"/>
    </row>
    <row r="104" spans="3:12" ht="15">
      <c r="C104" s="16"/>
      <c r="D104" s="16"/>
      <c r="E104" s="16"/>
      <c r="F104" s="16"/>
      <c r="G104" s="29"/>
      <c r="H104" s="29"/>
      <c r="I104" s="29"/>
      <c r="J104" s="29"/>
      <c r="K104" s="28"/>
      <c r="L104" s="28"/>
    </row>
  </sheetData>
  <sheetProtection/>
  <mergeCells count="8">
    <mergeCell ref="C100:M100"/>
    <mergeCell ref="C101:M101"/>
    <mergeCell ref="B2:K2"/>
    <mergeCell ref="H3:J3"/>
    <mergeCell ref="C92:M92"/>
    <mergeCell ref="C93:M95"/>
    <mergeCell ref="C97:M97"/>
    <mergeCell ref="C98:M98"/>
  </mergeCells>
  <printOptions horizontalCentered="1" verticalCentered="1"/>
  <pageMargins left="0.25" right="0.25" top="0.75" bottom="0.75" header="0.3" footer="0.3"/>
  <pageSetup cellComments="asDisplayed" fitToHeight="1" fitToWidth="1" horizontalDpi="1200" verticalDpi="1200" orientation="portrait" scale="41"/>
  <legacyDrawing r:id="rId2"/>
</worksheet>
</file>

<file path=xl/worksheets/sheet2.xml><?xml version="1.0" encoding="utf-8"?>
<worksheet xmlns="http://schemas.openxmlformats.org/spreadsheetml/2006/main" xmlns:r="http://schemas.openxmlformats.org/officeDocument/2006/relationships">
  <dimension ref="B2:T109"/>
  <sheetViews>
    <sheetView zoomScalePageLayoutView="0" workbookViewId="0" topLeftCell="A1">
      <selection activeCell="C2" sqref="C2:J2"/>
    </sheetView>
  </sheetViews>
  <sheetFormatPr defaultColWidth="8.8515625" defaultRowHeight="15"/>
  <cols>
    <col min="1" max="1" width="3.421875" style="147" customWidth="1"/>
    <col min="2" max="2" width="2.8515625" style="147" customWidth="1"/>
    <col min="3" max="3" width="4.140625" style="147" customWidth="1"/>
    <col min="4" max="4" width="3.8515625" style="147" customWidth="1"/>
    <col min="5" max="5" width="43.421875" style="147" bestFit="1" customWidth="1"/>
    <col min="6" max="6" width="19.140625" style="148" customWidth="1"/>
    <col min="7" max="10" width="16.421875" style="149" customWidth="1"/>
    <col min="11" max="12" width="2.7109375" style="149" customWidth="1"/>
    <col min="13" max="13" width="50.00390625" style="147" customWidth="1"/>
    <col min="14" max="14" width="8.8515625" style="147" customWidth="1"/>
    <col min="15" max="15" width="12.140625" style="147" bestFit="1" customWidth="1"/>
    <col min="16" max="16" width="9.8515625" style="147" bestFit="1" customWidth="1"/>
    <col min="17" max="17" width="12.140625" style="147" bestFit="1" customWidth="1"/>
    <col min="18" max="16384" width="8.8515625" style="147" customWidth="1"/>
  </cols>
  <sheetData>
    <row r="1" ht="15.75" thickBot="1"/>
    <row r="2" spans="2:13" ht="31.5" thickBot="1">
      <c r="B2" s="150"/>
      <c r="C2" s="241" t="s">
        <v>184</v>
      </c>
      <c r="D2" s="241"/>
      <c r="E2" s="241"/>
      <c r="F2" s="241"/>
      <c r="G2" s="241"/>
      <c r="H2" s="241"/>
      <c r="I2" s="241"/>
      <c r="J2" s="241"/>
      <c r="K2" s="151"/>
      <c r="L2" s="152"/>
      <c r="M2" s="153" t="s">
        <v>190</v>
      </c>
    </row>
    <row r="3" spans="2:13" ht="24.75" thickBot="1">
      <c r="B3" s="154"/>
      <c r="C3" s="155"/>
      <c r="D3" s="155"/>
      <c r="E3" s="155" t="s">
        <v>56</v>
      </c>
      <c r="F3" s="155"/>
      <c r="G3" s="155"/>
      <c r="H3" s="242" t="s">
        <v>13</v>
      </c>
      <c r="I3" s="243"/>
      <c r="J3" s="244"/>
      <c r="K3" s="156"/>
      <c r="L3" s="157"/>
      <c r="M3" s="166"/>
    </row>
    <row r="4" spans="2:13" ht="16.5" thickBot="1">
      <c r="B4" s="154"/>
      <c r="C4" s="159" t="s">
        <v>38</v>
      </c>
      <c r="E4" s="160"/>
      <c r="F4" s="161" t="s">
        <v>40</v>
      </c>
      <c r="G4" s="162" t="s">
        <v>14</v>
      </c>
      <c r="H4" s="163" t="s">
        <v>10</v>
      </c>
      <c r="I4" s="164" t="s">
        <v>11</v>
      </c>
      <c r="J4" s="165" t="s">
        <v>12</v>
      </c>
      <c r="K4" s="157"/>
      <c r="L4" s="157"/>
      <c r="M4" s="166"/>
    </row>
    <row r="5" spans="2:13" ht="15">
      <c r="B5" s="154"/>
      <c r="C5" s="167" t="s">
        <v>167</v>
      </c>
      <c r="D5" s="168"/>
      <c r="E5" s="167"/>
      <c r="F5" s="169"/>
      <c r="G5" s="170"/>
      <c r="H5" s="170"/>
      <c r="I5" s="170"/>
      <c r="J5" s="170"/>
      <c r="K5" s="171"/>
      <c r="L5" s="171"/>
      <c r="M5" s="172"/>
    </row>
    <row r="6" spans="2:13" ht="31.5">
      <c r="B6" s="154"/>
      <c r="C6" s="173"/>
      <c r="D6" s="167" t="s">
        <v>110</v>
      </c>
      <c r="F6" s="169"/>
      <c r="G6" s="174">
        <v>0</v>
      </c>
      <c r="H6" s="174">
        <v>62000</v>
      </c>
      <c r="I6" s="174">
        <f>81600</f>
        <v>81600</v>
      </c>
      <c r="J6" s="174">
        <v>105180</v>
      </c>
      <c r="K6" s="171"/>
      <c r="L6" s="171"/>
      <c r="M6" s="158" t="s">
        <v>163</v>
      </c>
    </row>
    <row r="7" spans="2:13" ht="31.5">
      <c r="B7" s="154"/>
      <c r="C7" s="173"/>
      <c r="D7" s="167" t="s">
        <v>18</v>
      </c>
      <c r="F7" s="169"/>
      <c r="G7" s="175">
        <v>0</v>
      </c>
      <c r="H7" s="175">
        <v>5</v>
      </c>
      <c r="I7" s="175">
        <v>5.5</v>
      </c>
      <c r="J7" s="175">
        <v>6.05</v>
      </c>
      <c r="K7" s="171"/>
      <c r="L7" s="171"/>
      <c r="M7" s="158" t="s">
        <v>51</v>
      </c>
    </row>
    <row r="8" spans="2:13" ht="15">
      <c r="B8" s="154"/>
      <c r="C8" s="173"/>
      <c r="D8" s="167" t="s">
        <v>119</v>
      </c>
      <c r="F8" s="169" t="s">
        <v>36</v>
      </c>
      <c r="G8" s="171">
        <f>+G6*G7</f>
        <v>0</v>
      </c>
      <c r="H8" s="171">
        <f>+H6*H7</f>
        <v>310000</v>
      </c>
      <c r="I8" s="171">
        <f>+I6*I7</f>
        <v>448800</v>
      </c>
      <c r="J8" s="171">
        <f>+J6*J7</f>
        <v>636339</v>
      </c>
      <c r="K8" s="171"/>
      <c r="L8" s="171"/>
      <c r="M8" s="158"/>
    </row>
    <row r="9" spans="2:13" ht="31.5">
      <c r="B9" s="154"/>
      <c r="C9" s="168"/>
      <c r="D9" s="167" t="s">
        <v>158</v>
      </c>
      <c r="F9" s="169"/>
      <c r="G9" s="174">
        <v>0</v>
      </c>
      <c r="H9" s="174">
        <v>35000</v>
      </c>
      <c r="I9" s="174">
        <v>48000</v>
      </c>
      <c r="J9" s="174">
        <v>62000</v>
      </c>
      <c r="K9" s="171"/>
      <c r="L9" s="171"/>
      <c r="M9" s="158" t="s">
        <v>168</v>
      </c>
    </row>
    <row r="10" spans="2:13" ht="15">
      <c r="B10" s="154"/>
      <c r="C10" s="168"/>
      <c r="D10" s="167"/>
      <c r="E10" s="176" t="s">
        <v>159</v>
      </c>
      <c r="F10" s="169"/>
      <c r="G10" s="177">
        <f>SUM(G8:G9)</f>
        <v>0</v>
      </c>
      <c r="H10" s="177">
        <f>SUM(H8:H9)</f>
        <v>345000</v>
      </c>
      <c r="I10" s="177">
        <f>SUM(I8:I9)</f>
        <v>496800</v>
      </c>
      <c r="J10" s="177">
        <f>SUM(J8:J9)</f>
        <v>698339</v>
      </c>
      <c r="K10" s="171"/>
      <c r="L10" s="171"/>
      <c r="M10" s="158"/>
    </row>
    <row r="11" spans="2:13" ht="15">
      <c r="B11" s="154"/>
      <c r="C11" s="168"/>
      <c r="D11" s="167"/>
      <c r="F11" s="169"/>
      <c r="G11" s="171"/>
      <c r="H11" s="171"/>
      <c r="I11" s="171"/>
      <c r="J11" s="171"/>
      <c r="K11" s="171"/>
      <c r="L11" s="171"/>
      <c r="M11" s="158"/>
    </row>
    <row r="12" spans="2:13" ht="15">
      <c r="B12" s="154"/>
      <c r="C12" s="168"/>
      <c r="D12" s="167"/>
      <c r="E12" s="167"/>
      <c r="F12" s="169"/>
      <c r="G12" s="171"/>
      <c r="H12" s="171"/>
      <c r="I12" s="171"/>
      <c r="J12" s="171"/>
      <c r="K12" s="171"/>
      <c r="L12" s="171"/>
      <c r="M12" s="178"/>
    </row>
    <row r="13" spans="2:13" ht="15">
      <c r="B13" s="154"/>
      <c r="C13" s="167" t="s">
        <v>154</v>
      </c>
      <c r="D13" s="168"/>
      <c r="E13" s="167"/>
      <c r="F13" s="169"/>
      <c r="G13" s="171"/>
      <c r="H13" s="171"/>
      <c r="I13" s="171"/>
      <c r="J13" s="171"/>
      <c r="K13" s="171"/>
      <c r="L13" s="171"/>
      <c r="M13" s="178"/>
    </row>
    <row r="14" spans="2:13" ht="15">
      <c r="B14" s="154"/>
      <c r="C14" s="168"/>
      <c r="D14" s="167" t="s">
        <v>41</v>
      </c>
      <c r="E14" s="168"/>
      <c r="F14" s="179"/>
      <c r="G14" s="171"/>
      <c r="H14" s="171"/>
      <c r="I14" s="171"/>
      <c r="J14" s="171"/>
      <c r="K14" s="171"/>
      <c r="L14" s="171"/>
      <c r="M14" s="178"/>
    </row>
    <row r="15" spans="2:13" ht="31.5">
      <c r="B15" s="154"/>
      <c r="C15" s="168"/>
      <c r="D15" s="167"/>
      <c r="E15" s="173" t="s">
        <v>46</v>
      </c>
      <c r="F15" s="169"/>
      <c r="G15" s="174">
        <v>25000</v>
      </c>
      <c r="H15" s="174">
        <v>66000</v>
      </c>
      <c r="I15" s="174">
        <v>72000</v>
      </c>
      <c r="J15" s="174">
        <v>81000</v>
      </c>
      <c r="K15" s="171"/>
      <c r="L15" s="171"/>
      <c r="M15" s="158" t="s">
        <v>52</v>
      </c>
    </row>
    <row r="16" spans="2:13" ht="15">
      <c r="B16" s="154"/>
      <c r="C16" s="168"/>
      <c r="D16" s="167"/>
      <c r="E16" s="173" t="s">
        <v>25</v>
      </c>
      <c r="F16" s="169"/>
      <c r="G16" s="174">
        <v>5000</v>
      </c>
      <c r="H16" s="174">
        <v>68000</v>
      </c>
      <c r="I16" s="174">
        <v>71000</v>
      </c>
      <c r="J16" s="174">
        <v>74000</v>
      </c>
      <c r="K16" s="171"/>
      <c r="L16" s="171"/>
      <c r="M16" s="178"/>
    </row>
    <row r="17" spans="2:13" ht="15">
      <c r="B17" s="154"/>
      <c r="C17" s="168"/>
      <c r="D17" s="167"/>
      <c r="E17" s="173" t="s">
        <v>47</v>
      </c>
      <c r="F17" s="169"/>
      <c r="G17" s="174">
        <v>32000</v>
      </c>
      <c r="H17" s="174">
        <v>45000</v>
      </c>
      <c r="I17" s="174">
        <v>47000</v>
      </c>
      <c r="J17" s="174">
        <v>49000</v>
      </c>
      <c r="K17" s="171"/>
      <c r="L17" s="171"/>
      <c r="M17" s="178"/>
    </row>
    <row r="18" spans="2:13" ht="15">
      <c r="B18" s="154"/>
      <c r="C18" s="168"/>
      <c r="D18" s="167" t="s">
        <v>42</v>
      </c>
      <c r="E18" s="168"/>
      <c r="F18" s="179"/>
      <c r="G18" s="174">
        <v>40000</v>
      </c>
      <c r="H18" s="174">
        <v>44000</v>
      </c>
      <c r="I18" s="174">
        <v>26400</v>
      </c>
      <c r="J18" s="174">
        <v>31680</v>
      </c>
      <c r="K18" s="171"/>
      <c r="L18" s="171"/>
      <c r="M18" s="178"/>
    </row>
    <row r="19" spans="2:13" ht="15">
      <c r="B19" s="154"/>
      <c r="C19" s="168"/>
      <c r="D19" s="167" t="s">
        <v>37</v>
      </c>
      <c r="E19" s="168"/>
      <c r="F19" s="179"/>
      <c r="G19" s="174">
        <v>7000</v>
      </c>
      <c r="H19" s="174">
        <v>10000</v>
      </c>
      <c r="I19" s="174">
        <v>12000</v>
      </c>
      <c r="J19" s="174">
        <v>14400</v>
      </c>
      <c r="K19" s="171"/>
      <c r="L19" s="171"/>
      <c r="M19" s="178"/>
    </row>
    <row r="20" spans="2:13" ht="15">
      <c r="B20" s="154"/>
      <c r="C20" s="168"/>
      <c r="D20" s="167" t="s">
        <v>43</v>
      </c>
      <c r="E20" s="168"/>
      <c r="F20" s="179"/>
      <c r="G20" s="174">
        <v>14000</v>
      </c>
      <c r="H20" s="174">
        <v>112000</v>
      </c>
      <c r="I20" s="174">
        <v>122500</v>
      </c>
      <c r="J20" s="174">
        <v>136000</v>
      </c>
      <c r="K20" s="171"/>
      <c r="L20" s="171"/>
      <c r="M20" s="178"/>
    </row>
    <row r="21" spans="2:13" ht="15">
      <c r="B21" s="154"/>
      <c r="C21" s="168"/>
      <c r="D21" s="167" t="s">
        <v>44</v>
      </c>
      <c r="E21" s="168"/>
      <c r="F21" s="179"/>
      <c r="G21" s="174">
        <v>27500</v>
      </c>
      <c r="H21" s="174">
        <v>29000</v>
      </c>
      <c r="I21" s="174">
        <v>29800</v>
      </c>
      <c r="J21" s="174">
        <v>30760</v>
      </c>
      <c r="K21" s="171"/>
      <c r="L21" s="171"/>
      <c r="M21" s="178"/>
    </row>
    <row r="22" spans="2:13" ht="15.75">
      <c r="B22" s="154"/>
      <c r="C22" s="168"/>
      <c r="D22" s="167" t="s">
        <v>155</v>
      </c>
      <c r="E22" s="173"/>
      <c r="F22" s="179"/>
      <c r="G22" s="180"/>
      <c r="H22" s="180"/>
      <c r="I22" s="180"/>
      <c r="J22" s="180"/>
      <c r="K22" s="171"/>
      <c r="L22" s="171"/>
      <c r="M22" s="158" t="s">
        <v>62</v>
      </c>
    </row>
    <row r="23" spans="2:13" ht="31.5">
      <c r="B23" s="154"/>
      <c r="C23" s="168"/>
      <c r="D23" s="176" t="s">
        <v>77</v>
      </c>
      <c r="E23" s="173" t="s">
        <v>64</v>
      </c>
      <c r="F23" s="179"/>
      <c r="G23" s="174">
        <v>5000</v>
      </c>
      <c r="H23" s="174">
        <v>7500</v>
      </c>
      <c r="I23" s="174">
        <v>7500</v>
      </c>
      <c r="J23" s="174">
        <v>7500</v>
      </c>
      <c r="K23" s="171"/>
      <c r="L23" s="171"/>
      <c r="M23" s="158" t="s">
        <v>76</v>
      </c>
    </row>
    <row r="24" spans="2:13" ht="48">
      <c r="B24" s="154"/>
      <c r="C24" s="168"/>
      <c r="D24" s="176" t="s">
        <v>78</v>
      </c>
      <c r="E24" s="173" t="s">
        <v>185</v>
      </c>
      <c r="F24" s="179"/>
      <c r="G24" s="174">
        <v>32000</v>
      </c>
      <c r="H24" s="174">
        <v>37500</v>
      </c>
      <c r="I24" s="174">
        <v>41000</v>
      </c>
      <c r="J24" s="174">
        <v>43000</v>
      </c>
      <c r="K24" s="171"/>
      <c r="L24" s="171"/>
      <c r="M24" s="158" t="s">
        <v>186</v>
      </c>
    </row>
    <row r="25" spans="2:13" ht="15">
      <c r="B25" s="154"/>
      <c r="C25" s="168"/>
      <c r="D25" s="176" t="s">
        <v>79</v>
      </c>
      <c r="E25" s="173" t="s">
        <v>63</v>
      </c>
      <c r="F25" s="179"/>
      <c r="G25" s="174">
        <v>0</v>
      </c>
      <c r="H25" s="174">
        <v>0</v>
      </c>
      <c r="I25" s="174">
        <v>0</v>
      </c>
      <c r="J25" s="174">
        <v>0</v>
      </c>
      <c r="K25" s="171"/>
      <c r="L25" s="171"/>
      <c r="M25" s="158"/>
    </row>
    <row r="26" spans="2:13" ht="15">
      <c r="B26" s="154"/>
      <c r="C26" s="168"/>
      <c r="D26" s="176" t="s">
        <v>80</v>
      </c>
      <c r="E26" s="173" t="s">
        <v>63</v>
      </c>
      <c r="F26" s="179"/>
      <c r="G26" s="174">
        <v>0</v>
      </c>
      <c r="H26" s="174">
        <v>0</v>
      </c>
      <c r="I26" s="174">
        <v>0</v>
      </c>
      <c r="J26" s="174">
        <v>0</v>
      </c>
      <c r="K26" s="171"/>
      <c r="L26" s="171"/>
      <c r="M26" s="158"/>
    </row>
    <row r="27" spans="2:13" ht="15">
      <c r="B27" s="154"/>
      <c r="C27" s="168"/>
      <c r="D27" s="176" t="s">
        <v>81</v>
      </c>
      <c r="E27" s="173" t="s">
        <v>63</v>
      </c>
      <c r="F27" s="179"/>
      <c r="G27" s="174">
        <v>0</v>
      </c>
      <c r="H27" s="174">
        <v>0</v>
      </c>
      <c r="I27" s="174">
        <v>0</v>
      </c>
      <c r="J27" s="174">
        <v>0</v>
      </c>
      <c r="K27" s="171"/>
      <c r="L27" s="171"/>
      <c r="M27" s="158"/>
    </row>
    <row r="28" spans="2:13" ht="15">
      <c r="B28" s="154"/>
      <c r="C28" s="168"/>
      <c r="D28" s="176" t="s">
        <v>82</v>
      </c>
      <c r="E28" s="173" t="s">
        <v>63</v>
      </c>
      <c r="F28" s="179"/>
      <c r="G28" s="174">
        <v>0</v>
      </c>
      <c r="H28" s="174">
        <v>0</v>
      </c>
      <c r="I28" s="174">
        <v>0</v>
      </c>
      <c r="J28" s="174">
        <v>0</v>
      </c>
      <c r="K28" s="171"/>
      <c r="L28" s="171"/>
      <c r="M28" s="158"/>
    </row>
    <row r="29" spans="2:13" ht="15">
      <c r="B29" s="154"/>
      <c r="C29" s="168"/>
      <c r="D29" s="167" t="s">
        <v>169</v>
      </c>
      <c r="E29" s="168"/>
      <c r="F29" s="179"/>
      <c r="G29" s="174">
        <v>12200</v>
      </c>
      <c r="H29" s="174">
        <v>18000</v>
      </c>
      <c r="I29" s="174">
        <v>21600</v>
      </c>
      <c r="J29" s="174">
        <v>25920</v>
      </c>
      <c r="K29" s="171"/>
      <c r="L29" s="171"/>
      <c r="M29" s="178"/>
    </row>
    <row r="30" spans="2:13" ht="15">
      <c r="B30" s="154"/>
      <c r="C30" s="168"/>
      <c r="D30" s="168"/>
      <c r="E30" s="176" t="s">
        <v>152</v>
      </c>
      <c r="F30" s="169"/>
      <c r="G30" s="177">
        <f>SUM(G15:G29)</f>
        <v>199700</v>
      </c>
      <c r="H30" s="177">
        <f>SUM(H15:H29)</f>
        <v>437000</v>
      </c>
      <c r="I30" s="177">
        <f>SUM(I15:I29)</f>
        <v>450800</v>
      </c>
      <c r="J30" s="177">
        <f>SUM(J15:J29)</f>
        <v>493260</v>
      </c>
      <c r="K30" s="171"/>
      <c r="L30" s="171"/>
      <c r="M30" s="178"/>
    </row>
    <row r="31" spans="2:17" ht="15">
      <c r="B31" s="154"/>
      <c r="C31" s="168"/>
      <c r="D31" s="167"/>
      <c r="E31" s="168"/>
      <c r="G31" s="171"/>
      <c r="H31" s="171"/>
      <c r="I31" s="171"/>
      <c r="J31" s="171"/>
      <c r="K31" s="171"/>
      <c r="L31" s="171"/>
      <c r="M31" s="178"/>
      <c r="Q31" s="181"/>
    </row>
    <row r="32" spans="2:18" ht="16.5" thickBot="1">
      <c r="B32" s="154"/>
      <c r="C32" s="167"/>
      <c r="D32" s="167"/>
      <c r="E32" s="182" t="s">
        <v>153</v>
      </c>
      <c r="F32" s="169" t="s">
        <v>156</v>
      </c>
      <c r="G32" s="183">
        <f>G10-G30</f>
        <v>-199700</v>
      </c>
      <c r="H32" s="183">
        <f>H10-H30</f>
        <v>-92000</v>
      </c>
      <c r="I32" s="183">
        <f>I10-I30</f>
        <v>46000</v>
      </c>
      <c r="J32" s="183">
        <f>J10-J30</f>
        <v>205079</v>
      </c>
      <c r="K32" s="171"/>
      <c r="L32" s="171"/>
      <c r="M32" s="178"/>
      <c r="Q32" s="184"/>
      <c r="R32" s="184"/>
    </row>
    <row r="33" spans="2:18" ht="15.75" thickTop="1">
      <c r="B33" s="154"/>
      <c r="C33" s="167"/>
      <c r="D33" s="167"/>
      <c r="E33" s="167"/>
      <c r="F33" s="169"/>
      <c r="G33" s="171"/>
      <c r="H33" s="171"/>
      <c r="I33" s="171"/>
      <c r="J33" s="171"/>
      <c r="K33" s="171"/>
      <c r="L33" s="171"/>
      <c r="M33" s="185"/>
      <c r="P33" s="148"/>
      <c r="Q33" s="181"/>
      <c r="R33" s="184"/>
    </row>
    <row r="34" spans="2:20" ht="15.75">
      <c r="B34" s="154"/>
      <c r="C34" s="186" t="s">
        <v>129</v>
      </c>
      <c r="D34" s="167"/>
      <c r="E34" s="167"/>
      <c r="F34" s="169"/>
      <c r="G34" s="180"/>
      <c r="H34" s="180"/>
      <c r="I34" s="180"/>
      <c r="J34" s="180"/>
      <c r="K34" s="180"/>
      <c r="L34" s="180"/>
      <c r="M34" s="185"/>
      <c r="O34" s="184"/>
      <c r="P34" s="187"/>
      <c r="Q34" s="184"/>
      <c r="R34" s="184"/>
      <c r="S34" s="184"/>
      <c r="T34" s="184"/>
    </row>
    <row r="35" spans="2:20" ht="64.5" customHeight="1">
      <c r="B35" s="154"/>
      <c r="C35" s="167" t="s">
        <v>9</v>
      </c>
      <c r="D35" s="167" t="s">
        <v>89</v>
      </c>
      <c r="E35" s="167"/>
      <c r="F35" s="169"/>
      <c r="G35" s="174">
        <f>SUM(G15:G17)+0.75*G18</f>
        <v>92000</v>
      </c>
      <c r="H35" s="174">
        <f>(H15+H16+H17)*0.75+0.5*H18+0.3*(H20+H29)</f>
        <v>195250</v>
      </c>
      <c r="I35" s="174">
        <f>(I15+I16+I17)*0.75+0.5*I18+0.3*(I20+I29)</f>
        <v>198930</v>
      </c>
      <c r="J35" s="174">
        <f>(J15+J16+J17)*0.75+0.5*J18+0.3*(J20+J29)</f>
        <v>217416</v>
      </c>
      <c r="K35" s="180"/>
      <c r="L35" s="180"/>
      <c r="M35" s="158" t="s">
        <v>178</v>
      </c>
      <c r="O35" s="184"/>
      <c r="P35" s="184"/>
      <c r="Q35" s="184"/>
      <c r="R35" s="181"/>
      <c r="S35" s="181"/>
      <c r="T35" s="181"/>
    </row>
    <row r="36" spans="2:20" ht="27" customHeight="1">
      <c r="B36" s="154"/>
      <c r="C36" s="167"/>
      <c r="D36" s="167" t="s">
        <v>90</v>
      </c>
      <c r="E36" s="167"/>
      <c r="F36" s="169"/>
      <c r="G36" s="188">
        <f>G30-G35</f>
        <v>107700</v>
      </c>
      <c r="H36" s="188">
        <f>H30-H35</f>
        <v>241750</v>
      </c>
      <c r="I36" s="188">
        <f>I30-I35</f>
        <v>251870</v>
      </c>
      <c r="J36" s="188">
        <f>J30-J35</f>
        <v>275844</v>
      </c>
      <c r="K36" s="180"/>
      <c r="L36" s="180"/>
      <c r="M36" s="158" t="s">
        <v>34</v>
      </c>
      <c r="O36" s="187"/>
      <c r="P36" s="187"/>
      <c r="Q36" s="187"/>
      <c r="R36" s="187"/>
      <c r="S36" s="181"/>
      <c r="T36" s="181"/>
    </row>
    <row r="37" spans="2:20" ht="15.75" thickBot="1">
      <c r="B37" s="154"/>
      <c r="C37" s="167"/>
      <c r="D37" s="167"/>
      <c r="E37" s="176" t="s">
        <v>130</v>
      </c>
      <c r="F37" s="189" t="s">
        <v>170</v>
      </c>
      <c r="G37" s="190">
        <f>SUM(G35:G36)</f>
        <v>199700</v>
      </c>
      <c r="H37" s="190">
        <f>SUM(H35:H36)</f>
        <v>437000</v>
      </c>
      <c r="I37" s="190">
        <f>SUM(I35:I36)</f>
        <v>450800</v>
      </c>
      <c r="J37" s="190">
        <f>SUM(J35:J36)</f>
        <v>493260</v>
      </c>
      <c r="K37" s="180"/>
      <c r="L37" s="180"/>
      <c r="M37" s="178"/>
      <c r="O37" s="184"/>
      <c r="P37" s="184"/>
      <c r="Q37" s="184"/>
      <c r="R37" s="184"/>
      <c r="S37" s="181"/>
      <c r="T37" s="181"/>
    </row>
    <row r="38" spans="2:20" ht="15.75">
      <c r="B38" s="154"/>
      <c r="C38" s="167"/>
      <c r="E38" s="176"/>
      <c r="F38" s="179" t="s">
        <v>57</v>
      </c>
      <c r="G38" s="191">
        <f>IF(G37-G30=0,0,"Error")</f>
        <v>0</v>
      </c>
      <c r="H38" s="191">
        <f>IF(H37-H30=0,0,"Error")</f>
        <v>0</v>
      </c>
      <c r="I38" s="191">
        <f>IF(I37-I30=0,0,"Error")</f>
        <v>0</v>
      </c>
      <c r="J38" s="191">
        <f>IF(J37-J30=0,0,"Error")</f>
        <v>0</v>
      </c>
      <c r="K38" s="171"/>
      <c r="L38" s="171"/>
      <c r="M38" s="158" t="s">
        <v>58</v>
      </c>
      <c r="O38" s="184"/>
      <c r="P38" s="184"/>
      <c r="Q38" s="184"/>
      <c r="S38" s="184"/>
      <c r="T38" s="184"/>
    </row>
    <row r="39" spans="2:20" ht="15">
      <c r="B39" s="154"/>
      <c r="C39" s="167"/>
      <c r="D39" s="167"/>
      <c r="E39" s="176"/>
      <c r="F39" s="179"/>
      <c r="G39" s="191"/>
      <c r="H39" s="191"/>
      <c r="I39" s="191"/>
      <c r="J39" s="191"/>
      <c r="K39" s="171"/>
      <c r="L39" s="171"/>
      <c r="M39" s="158"/>
      <c r="O39" s="184"/>
      <c r="P39" s="184"/>
      <c r="Q39" s="184"/>
      <c r="S39" s="184"/>
      <c r="T39" s="184"/>
    </row>
    <row r="40" spans="2:20" ht="48">
      <c r="B40" s="154"/>
      <c r="C40" s="186" t="s">
        <v>181</v>
      </c>
      <c r="D40" s="167"/>
      <c r="E40" s="176"/>
      <c r="F40" s="179"/>
      <c r="G40" s="191"/>
      <c r="H40" s="191"/>
      <c r="I40" s="191"/>
      <c r="J40" s="191"/>
      <c r="K40" s="171"/>
      <c r="L40" s="171"/>
      <c r="M40" s="158" t="s">
        <v>183</v>
      </c>
      <c r="O40" s="184"/>
      <c r="P40" s="184"/>
      <c r="Q40" s="184"/>
      <c r="S40" s="184"/>
      <c r="T40" s="184"/>
    </row>
    <row r="41" spans="2:20" ht="15.75">
      <c r="B41" s="154"/>
      <c r="C41" s="186"/>
      <c r="D41" s="167" t="s">
        <v>180</v>
      </c>
      <c r="E41" s="167"/>
      <c r="F41" s="179"/>
      <c r="G41" s="174"/>
      <c r="H41" s="192">
        <v>5000</v>
      </c>
      <c r="I41" s="192">
        <f>H41*1.1</f>
        <v>5500</v>
      </c>
      <c r="J41" s="192">
        <f>I41*1.1</f>
        <v>6050.000000000001</v>
      </c>
      <c r="K41" s="171"/>
      <c r="L41" s="171"/>
      <c r="M41" s="158" t="s">
        <v>71</v>
      </c>
      <c r="O41" s="184"/>
      <c r="P41" s="184"/>
      <c r="Q41" s="184"/>
      <c r="S41" s="184"/>
      <c r="T41" s="184"/>
    </row>
    <row r="42" spans="2:20" ht="15.75">
      <c r="B42" s="154"/>
      <c r="C42" s="186"/>
      <c r="D42" s="167" t="s">
        <v>69</v>
      </c>
      <c r="E42" s="167"/>
      <c r="F42" s="179"/>
      <c r="G42" s="174"/>
      <c r="H42" s="192">
        <f>H41+1000</f>
        <v>6000</v>
      </c>
      <c r="I42" s="192">
        <f aca="true" t="shared" si="0" ref="I42:J45">H42*1.1</f>
        <v>6600.000000000001</v>
      </c>
      <c r="J42" s="192">
        <f t="shared" si="0"/>
        <v>7260.000000000002</v>
      </c>
      <c r="K42" s="171"/>
      <c r="L42" s="171"/>
      <c r="M42" s="158" t="s">
        <v>72</v>
      </c>
      <c r="O42" s="184"/>
      <c r="P42" s="184"/>
      <c r="Q42" s="184"/>
      <c r="S42" s="184"/>
      <c r="T42" s="184"/>
    </row>
    <row r="43" spans="2:20" ht="15.75">
      <c r="B43" s="154"/>
      <c r="C43" s="186"/>
      <c r="D43" s="167" t="s">
        <v>70</v>
      </c>
      <c r="E43" s="167"/>
      <c r="F43" s="179"/>
      <c r="G43" s="174"/>
      <c r="H43" s="192">
        <f>H42+1000</f>
        <v>7000</v>
      </c>
      <c r="I43" s="192">
        <f t="shared" si="0"/>
        <v>7700.000000000001</v>
      </c>
      <c r="J43" s="192">
        <f t="shared" si="0"/>
        <v>8470.000000000002</v>
      </c>
      <c r="K43" s="171"/>
      <c r="L43" s="171"/>
      <c r="M43" s="158" t="s">
        <v>73</v>
      </c>
      <c r="O43" s="184"/>
      <c r="P43" s="184"/>
      <c r="Q43" s="184"/>
      <c r="S43" s="184"/>
      <c r="T43" s="184"/>
    </row>
    <row r="44" spans="2:20" ht="15.75">
      <c r="B44" s="154"/>
      <c r="C44" s="186"/>
      <c r="D44" s="167" t="s">
        <v>187</v>
      </c>
      <c r="E44" s="167"/>
      <c r="F44" s="179"/>
      <c r="G44" s="174"/>
      <c r="H44" s="192">
        <f>H43+1000</f>
        <v>8000</v>
      </c>
      <c r="I44" s="192">
        <f t="shared" si="0"/>
        <v>8800</v>
      </c>
      <c r="J44" s="192">
        <f t="shared" si="0"/>
        <v>9680</v>
      </c>
      <c r="K44" s="171"/>
      <c r="L44" s="171"/>
      <c r="M44" s="158" t="s">
        <v>74</v>
      </c>
      <c r="O44" s="184"/>
      <c r="P44" s="184"/>
      <c r="Q44" s="184"/>
      <c r="S44" s="184"/>
      <c r="T44" s="184"/>
    </row>
    <row r="45" spans="2:20" ht="15.75">
      <c r="B45" s="154"/>
      <c r="C45" s="167"/>
      <c r="D45" s="167" t="s">
        <v>66</v>
      </c>
      <c r="E45" s="167"/>
      <c r="F45" s="179"/>
      <c r="G45" s="174"/>
      <c r="H45" s="192">
        <f>H44+1000</f>
        <v>9000</v>
      </c>
      <c r="I45" s="192">
        <f t="shared" si="0"/>
        <v>9900</v>
      </c>
      <c r="J45" s="192">
        <f t="shared" si="0"/>
        <v>10890</v>
      </c>
      <c r="K45" s="171"/>
      <c r="L45" s="171"/>
      <c r="M45" s="158" t="s">
        <v>75</v>
      </c>
      <c r="O45" s="184"/>
      <c r="P45" s="184"/>
      <c r="Q45" s="184"/>
      <c r="S45" s="184"/>
      <c r="T45" s="184"/>
    </row>
    <row r="46" spans="2:20" ht="15">
      <c r="B46" s="154"/>
      <c r="C46" s="167"/>
      <c r="D46" s="167" t="s">
        <v>67</v>
      </c>
      <c r="E46" s="167"/>
      <c r="F46" s="179"/>
      <c r="G46" s="174"/>
      <c r="H46" s="174"/>
      <c r="I46" s="174"/>
      <c r="J46" s="174"/>
      <c r="K46" s="171"/>
      <c r="L46" s="171"/>
      <c r="M46" s="158"/>
      <c r="O46" s="184"/>
      <c r="P46" s="184"/>
      <c r="Q46" s="184"/>
      <c r="S46" s="184"/>
      <c r="T46" s="184"/>
    </row>
    <row r="47" spans="2:20" ht="15.75" thickBot="1">
      <c r="B47" s="154"/>
      <c r="C47" s="167"/>
      <c r="D47" s="167"/>
      <c r="E47" s="176" t="s">
        <v>132</v>
      </c>
      <c r="F47" s="179"/>
      <c r="G47" s="193">
        <f>SUM(G41:G46)</f>
        <v>0</v>
      </c>
      <c r="H47" s="193">
        <f>SUM(H41:H46)</f>
        <v>35000</v>
      </c>
      <c r="I47" s="193">
        <f>SUM(I41:I46)</f>
        <v>38500</v>
      </c>
      <c r="J47" s="193">
        <f>SUM(J41:J46)</f>
        <v>42350.00000000001</v>
      </c>
      <c r="K47" s="171"/>
      <c r="L47" s="171"/>
      <c r="M47" s="158"/>
      <c r="O47" s="184"/>
      <c r="P47" s="184"/>
      <c r="Q47" s="184"/>
      <c r="S47" s="184"/>
      <c r="T47" s="184"/>
    </row>
    <row r="48" spans="2:20" ht="15">
      <c r="B48" s="154"/>
      <c r="C48" s="167"/>
      <c r="D48" s="167"/>
      <c r="E48" s="194"/>
      <c r="F48" s="179"/>
      <c r="G48" s="195"/>
      <c r="H48" s="195"/>
      <c r="I48" s="195"/>
      <c r="J48" s="195"/>
      <c r="K48" s="171"/>
      <c r="L48" s="171"/>
      <c r="M48" s="185"/>
      <c r="O48" s="184"/>
      <c r="P48" s="184"/>
      <c r="Q48" s="184"/>
      <c r="S48" s="184"/>
      <c r="T48" s="184"/>
    </row>
    <row r="49" spans="2:20" ht="15">
      <c r="B49" s="154"/>
      <c r="C49" s="167"/>
      <c r="D49" s="167"/>
      <c r="E49" s="194" t="s">
        <v>9</v>
      </c>
      <c r="F49" s="179"/>
      <c r="G49" s="196" t="s">
        <v>9</v>
      </c>
      <c r="H49" s="195"/>
      <c r="I49" s="195"/>
      <c r="J49" s="195"/>
      <c r="K49" s="171"/>
      <c r="L49" s="171"/>
      <c r="M49" s="185"/>
      <c r="O49" s="184"/>
      <c r="P49" s="184"/>
      <c r="Q49" s="184"/>
      <c r="S49" s="184"/>
      <c r="T49" s="184"/>
    </row>
    <row r="50" spans="2:13" ht="15.75">
      <c r="B50" s="154"/>
      <c r="C50" s="186" t="s">
        <v>3</v>
      </c>
      <c r="D50" s="167"/>
      <c r="E50" s="167"/>
      <c r="F50" s="169"/>
      <c r="G50" s="171"/>
      <c r="H50" s="171"/>
      <c r="I50" s="171"/>
      <c r="J50" s="171"/>
      <c r="K50" s="171"/>
      <c r="L50" s="171"/>
      <c r="M50" s="185"/>
    </row>
    <row r="51" spans="2:13" ht="13.5" customHeight="1">
      <c r="B51" s="154"/>
      <c r="C51" s="167"/>
      <c r="D51" s="167" t="s">
        <v>16</v>
      </c>
      <c r="F51" s="169"/>
      <c r="G51" s="174">
        <v>98000</v>
      </c>
      <c r="H51" s="174">
        <v>21000</v>
      </c>
      <c r="I51" s="174">
        <v>16000</v>
      </c>
      <c r="J51" s="174">
        <v>58000</v>
      </c>
      <c r="K51" s="171"/>
      <c r="L51" s="171"/>
      <c r="M51" s="197" t="s">
        <v>22</v>
      </c>
    </row>
    <row r="52" spans="2:13" ht="15">
      <c r="B52" s="154"/>
      <c r="C52" s="167"/>
      <c r="D52" s="167" t="s">
        <v>17</v>
      </c>
      <c r="F52" s="169"/>
      <c r="G52" s="174">
        <v>32000</v>
      </c>
      <c r="H52" s="174">
        <v>18000</v>
      </c>
      <c r="I52" s="174">
        <v>24000</v>
      </c>
      <c r="J52" s="174">
        <v>11000</v>
      </c>
      <c r="K52" s="171"/>
      <c r="L52" s="171"/>
      <c r="M52" s="178"/>
    </row>
    <row r="53" spans="2:13" ht="15.75">
      <c r="B53" s="154"/>
      <c r="C53" s="168"/>
      <c r="D53" s="167" t="s">
        <v>27</v>
      </c>
      <c r="F53" s="169"/>
      <c r="G53" s="174">
        <v>43000</v>
      </c>
      <c r="H53" s="174">
        <v>22000</v>
      </c>
      <c r="I53" s="174">
        <v>14000</v>
      </c>
      <c r="J53" s="174">
        <v>16000</v>
      </c>
      <c r="K53" s="171"/>
      <c r="L53" s="171"/>
      <c r="M53" s="197" t="s">
        <v>23</v>
      </c>
    </row>
    <row r="54" spans="2:13" ht="15">
      <c r="B54" s="154"/>
      <c r="C54" s="168"/>
      <c r="D54" s="167" t="s">
        <v>84</v>
      </c>
      <c r="F54" s="169"/>
      <c r="G54" s="180"/>
      <c r="H54" s="180"/>
      <c r="I54" s="180"/>
      <c r="J54" s="180"/>
      <c r="K54" s="171"/>
      <c r="L54" s="171"/>
      <c r="M54" s="197"/>
    </row>
    <row r="55" spans="2:13" ht="15.75">
      <c r="B55" s="154"/>
      <c r="C55" s="168"/>
      <c r="D55" s="167"/>
      <c r="E55" s="173" t="s">
        <v>85</v>
      </c>
      <c r="F55" s="169"/>
      <c r="G55" s="174">
        <v>0</v>
      </c>
      <c r="H55" s="174">
        <v>0</v>
      </c>
      <c r="I55" s="174">
        <v>0</v>
      </c>
      <c r="J55" s="174">
        <v>0</v>
      </c>
      <c r="K55" s="171"/>
      <c r="L55" s="171"/>
      <c r="M55" s="158" t="s">
        <v>108</v>
      </c>
    </row>
    <row r="56" spans="2:13" ht="15.75">
      <c r="B56" s="154"/>
      <c r="C56" s="168"/>
      <c r="D56" s="167"/>
      <c r="E56" s="173" t="s">
        <v>78</v>
      </c>
      <c r="F56" s="169"/>
      <c r="G56" s="174">
        <v>0</v>
      </c>
      <c r="H56" s="174">
        <v>0</v>
      </c>
      <c r="I56" s="174">
        <v>0</v>
      </c>
      <c r="J56" s="174">
        <v>0</v>
      </c>
      <c r="K56" s="171"/>
      <c r="L56" s="171"/>
      <c r="M56" s="158" t="s">
        <v>108</v>
      </c>
    </row>
    <row r="57" spans="2:13" ht="15.75">
      <c r="B57" s="154"/>
      <c r="C57" s="168"/>
      <c r="D57" s="167"/>
      <c r="E57" s="173" t="s">
        <v>79</v>
      </c>
      <c r="F57" s="169"/>
      <c r="G57" s="174">
        <v>0</v>
      </c>
      <c r="H57" s="174">
        <v>0</v>
      </c>
      <c r="I57" s="174">
        <v>0</v>
      </c>
      <c r="J57" s="174">
        <v>0</v>
      </c>
      <c r="K57" s="171"/>
      <c r="L57" s="171"/>
      <c r="M57" s="158" t="s">
        <v>108</v>
      </c>
    </row>
    <row r="58" spans="2:13" ht="15.75">
      <c r="B58" s="154"/>
      <c r="C58" s="168"/>
      <c r="D58" s="167"/>
      <c r="E58" s="173" t="s">
        <v>86</v>
      </c>
      <c r="F58" s="169"/>
      <c r="G58" s="174">
        <v>0</v>
      </c>
      <c r="H58" s="174">
        <v>0</v>
      </c>
      <c r="I58" s="174">
        <v>0</v>
      </c>
      <c r="J58" s="174">
        <v>0</v>
      </c>
      <c r="K58" s="171"/>
      <c r="L58" s="171"/>
      <c r="M58" s="158" t="s">
        <v>108</v>
      </c>
    </row>
    <row r="59" spans="2:13" ht="15.75">
      <c r="B59" s="154"/>
      <c r="C59" s="168"/>
      <c r="D59" s="167"/>
      <c r="E59" s="173" t="s">
        <v>87</v>
      </c>
      <c r="F59" s="169"/>
      <c r="G59" s="174">
        <v>0</v>
      </c>
      <c r="H59" s="174">
        <v>0</v>
      </c>
      <c r="I59" s="174">
        <v>0</v>
      </c>
      <c r="J59" s="174">
        <v>0</v>
      </c>
      <c r="K59" s="171"/>
      <c r="L59" s="171"/>
      <c r="M59" s="158" t="s">
        <v>108</v>
      </c>
    </row>
    <row r="60" spans="2:13" ht="15.75">
      <c r="B60" s="154"/>
      <c r="C60" s="168"/>
      <c r="D60" s="167"/>
      <c r="E60" s="173" t="s">
        <v>88</v>
      </c>
      <c r="F60" s="169"/>
      <c r="G60" s="174">
        <v>0</v>
      </c>
      <c r="H60" s="174">
        <v>0</v>
      </c>
      <c r="I60" s="174">
        <v>0</v>
      </c>
      <c r="J60" s="174">
        <v>0</v>
      </c>
      <c r="K60" s="171"/>
      <c r="L60" s="171"/>
      <c r="M60" s="158" t="s">
        <v>108</v>
      </c>
    </row>
    <row r="61" spans="2:13" ht="15">
      <c r="B61" s="154"/>
      <c r="C61" s="168"/>
      <c r="D61" s="167" t="s">
        <v>137</v>
      </c>
      <c r="F61" s="169"/>
      <c r="G61" s="174"/>
      <c r="H61" s="174"/>
      <c r="I61" s="174"/>
      <c r="J61" s="174"/>
      <c r="K61" s="171"/>
      <c r="L61" s="171"/>
      <c r="M61" s="178"/>
    </row>
    <row r="62" spans="2:13" ht="15">
      <c r="B62" s="154"/>
      <c r="C62" s="168"/>
      <c r="D62" s="168"/>
      <c r="E62" s="176" t="s">
        <v>93</v>
      </c>
      <c r="F62" s="169"/>
      <c r="G62" s="198">
        <f>SUM(G51:G61)</f>
        <v>173000</v>
      </c>
      <c r="H62" s="198">
        <f>SUM(H51:H61)</f>
        <v>61000</v>
      </c>
      <c r="I62" s="198">
        <f>SUM(I51:I61)</f>
        <v>54000</v>
      </c>
      <c r="J62" s="198">
        <f>SUM(J51:J61)</f>
        <v>85000</v>
      </c>
      <c r="K62" s="171"/>
      <c r="L62" s="171"/>
      <c r="M62" s="178"/>
    </row>
    <row r="63" spans="2:13" ht="15">
      <c r="B63" s="154"/>
      <c r="C63" s="168"/>
      <c r="D63" s="167"/>
      <c r="E63" s="167"/>
      <c r="F63" s="169"/>
      <c r="G63" s="180"/>
      <c r="H63" s="180"/>
      <c r="I63" s="180"/>
      <c r="J63" s="180"/>
      <c r="K63" s="180"/>
      <c r="L63" s="180"/>
      <c r="M63" s="185"/>
    </row>
    <row r="64" spans="2:13" ht="15.75">
      <c r="B64" s="154"/>
      <c r="C64" s="186" t="s">
        <v>4</v>
      </c>
      <c r="D64" s="167"/>
      <c r="E64" s="167"/>
      <c r="F64" s="169"/>
      <c r="G64" s="180"/>
      <c r="H64" s="180"/>
      <c r="I64" s="180"/>
      <c r="J64" s="180"/>
      <c r="K64" s="180"/>
      <c r="L64" s="180"/>
      <c r="M64" s="199"/>
    </row>
    <row r="65" spans="2:13" ht="15">
      <c r="B65" s="154"/>
      <c r="C65" s="167"/>
      <c r="D65" s="167" t="s">
        <v>21</v>
      </c>
      <c r="E65" s="168"/>
      <c r="F65" s="200"/>
      <c r="G65" s="174">
        <f>G93+G89</f>
        <v>668300</v>
      </c>
      <c r="H65" s="174">
        <f>G65+H89</f>
        <v>474300</v>
      </c>
      <c r="I65" s="174">
        <f>H65+I89</f>
        <v>413300</v>
      </c>
      <c r="J65" s="174">
        <f>I65+J89</f>
        <v>471679</v>
      </c>
      <c r="K65" s="180"/>
      <c r="L65" s="180"/>
      <c r="M65" s="178"/>
    </row>
    <row r="66" spans="2:13" ht="15">
      <c r="B66" s="154"/>
      <c r="C66" s="167"/>
      <c r="D66" s="167" t="s">
        <v>19</v>
      </c>
      <c r="E66" s="168"/>
      <c r="F66" s="179"/>
      <c r="G66" s="174"/>
      <c r="H66" s="174">
        <v>70000</v>
      </c>
      <c r="I66" s="174">
        <v>106000</v>
      </c>
      <c r="J66" s="174">
        <v>160000</v>
      </c>
      <c r="K66" s="180"/>
      <c r="L66" s="180"/>
      <c r="M66" s="178"/>
    </row>
    <row r="67" spans="2:13" ht="15">
      <c r="B67" s="154"/>
      <c r="C67" s="167"/>
      <c r="D67" s="167" t="s">
        <v>20</v>
      </c>
      <c r="E67" s="168"/>
      <c r="F67" s="179"/>
      <c r="G67" s="174"/>
      <c r="H67" s="174">
        <v>40000</v>
      </c>
      <c r="I67" s="174">
        <v>60000</v>
      </c>
      <c r="J67" s="174">
        <v>80000</v>
      </c>
      <c r="K67" s="180"/>
      <c r="L67" s="180"/>
      <c r="M67" s="178"/>
    </row>
    <row r="68" spans="2:13" ht="15.75" thickBot="1">
      <c r="B68" s="154"/>
      <c r="C68" s="167"/>
      <c r="D68" s="167"/>
      <c r="E68" s="176" t="s">
        <v>104</v>
      </c>
      <c r="F68" s="169"/>
      <c r="G68" s="190">
        <f>SUM(G65:G67)</f>
        <v>668300</v>
      </c>
      <c r="H68" s="190">
        <f>SUM(H65:H67)</f>
        <v>584300</v>
      </c>
      <c r="I68" s="190">
        <f>SUM(I65:I67)</f>
        <v>579300</v>
      </c>
      <c r="J68" s="190">
        <f>SUM(J65:J67)</f>
        <v>711679</v>
      </c>
      <c r="K68" s="180"/>
      <c r="L68" s="180"/>
      <c r="M68" s="178"/>
    </row>
    <row r="69" spans="2:13" ht="15">
      <c r="B69" s="154"/>
      <c r="C69" s="167"/>
      <c r="D69" s="167"/>
      <c r="E69" s="167"/>
      <c r="F69" s="169"/>
      <c r="G69" s="180"/>
      <c r="H69" s="180"/>
      <c r="I69" s="180"/>
      <c r="J69" s="180"/>
      <c r="K69" s="180"/>
      <c r="L69" s="180"/>
      <c r="M69" s="185"/>
    </row>
    <row r="70" spans="2:13" ht="15">
      <c r="B70" s="154"/>
      <c r="C70" s="167"/>
      <c r="D70" s="167" t="s">
        <v>39</v>
      </c>
      <c r="E70" s="168"/>
      <c r="F70" s="179"/>
      <c r="G70" s="174">
        <v>41000</v>
      </c>
      <c r="H70" s="174">
        <v>110000</v>
      </c>
      <c r="I70" s="174">
        <v>113000</v>
      </c>
      <c r="J70" s="174">
        <v>125300</v>
      </c>
      <c r="K70" s="180"/>
      <c r="L70" s="180"/>
      <c r="M70" s="178"/>
    </row>
    <row r="71" spans="2:13" ht="15">
      <c r="B71" s="154"/>
      <c r="C71" s="167"/>
      <c r="D71" s="167" t="s">
        <v>105</v>
      </c>
      <c r="E71" s="168"/>
      <c r="F71" s="179"/>
      <c r="G71" s="201"/>
      <c r="H71" s="201"/>
      <c r="I71" s="201"/>
      <c r="J71" s="201"/>
      <c r="K71" s="180"/>
      <c r="L71" s="180"/>
      <c r="M71" s="178"/>
    </row>
    <row r="72" spans="2:13" ht="15">
      <c r="B72" s="154"/>
      <c r="C72" s="167"/>
      <c r="D72" s="167" t="s">
        <v>161</v>
      </c>
      <c r="E72" s="168"/>
      <c r="F72" s="179"/>
      <c r="G72" s="201"/>
      <c r="H72" s="201"/>
      <c r="I72" s="201"/>
      <c r="J72" s="201"/>
      <c r="K72" s="180"/>
      <c r="L72" s="180"/>
      <c r="M72" s="202"/>
    </row>
    <row r="73" spans="2:13" ht="15.75" thickBot="1">
      <c r="B73" s="154"/>
      <c r="C73" s="167"/>
      <c r="D73" s="167"/>
      <c r="E73" s="176" t="s">
        <v>96</v>
      </c>
      <c r="F73" s="169"/>
      <c r="G73" s="190">
        <f>SUM(G70:G72)</f>
        <v>41000</v>
      </c>
      <c r="H73" s="190">
        <f>SUM(H70:H72)</f>
        <v>110000</v>
      </c>
      <c r="I73" s="190">
        <f>SUM(I70:I72)</f>
        <v>113000</v>
      </c>
      <c r="J73" s="190">
        <f>SUM(J70:J72)</f>
        <v>125300</v>
      </c>
      <c r="K73" s="180"/>
      <c r="L73" s="180"/>
      <c r="M73" s="203"/>
    </row>
    <row r="74" spans="2:13" ht="15">
      <c r="B74" s="154"/>
      <c r="C74" s="167"/>
      <c r="D74" s="167"/>
      <c r="E74" s="167"/>
      <c r="F74" s="169"/>
      <c r="G74" s="180"/>
      <c r="H74" s="180"/>
      <c r="I74" s="180"/>
      <c r="J74" s="180"/>
      <c r="K74" s="180"/>
      <c r="L74" s="180"/>
      <c r="M74" s="185"/>
    </row>
    <row r="75" spans="2:13" ht="31.5">
      <c r="B75" s="154"/>
      <c r="C75" s="167"/>
      <c r="D75" s="167" t="s">
        <v>97</v>
      </c>
      <c r="E75" s="168"/>
      <c r="F75" s="204" t="s">
        <v>171</v>
      </c>
      <c r="G75" s="180">
        <f>G62</f>
        <v>173000</v>
      </c>
      <c r="H75" s="180">
        <f>G62+H62</f>
        <v>234000</v>
      </c>
      <c r="I75" s="180">
        <f>G62+H62+I62</f>
        <v>288000</v>
      </c>
      <c r="J75" s="180">
        <f>G62+H62+I62+J62</f>
        <v>373000</v>
      </c>
      <c r="K75" s="180"/>
      <c r="L75" s="180"/>
      <c r="M75" s="158"/>
    </row>
    <row r="76" spans="2:13" ht="15.75">
      <c r="B76" s="154"/>
      <c r="C76" s="167"/>
      <c r="D76" s="167" t="s">
        <v>59</v>
      </c>
      <c r="E76" s="168"/>
      <c r="F76" s="205" t="s">
        <v>83</v>
      </c>
      <c r="G76" s="174">
        <v>186000</v>
      </c>
      <c r="H76" s="174">
        <f>G76</f>
        <v>186000</v>
      </c>
      <c r="I76" s="174">
        <f>H76</f>
        <v>186000</v>
      </c>
      <c r="J76" s="174">
        <f>I76</f>
        <v>186000</v>
      </c>
      <c r="K76" s="180"/>
      <c r="L76" s="180"/>
      <c r="M76" s="206" t="s">
        <v>182</v>
      </c>
    </row>
    <row r="77" spans="2:13" ht="15">
      <c r="B77" s="154"/>
      <c r="C77" s="167"/>
      <c r="D77" s="173" t="s">
        <v>60</v>
      </c>
      <c r="F77" s="204"/>
      <c r="G77" s="207"/>
      <c r="H77" s="207"/>
      <c r="I77" s="207"/>
      <c r="J77" s="207"/>
      <c r="K77" s="180"/>
      <c r="L77" s="180"/>
      <c r="M77" s="206"/>
    </row>
    <row r="78" spans="2:13" ht="15.75" thickBot="1">
      <c r="B78" s="154"/>
      <c r="C78" s="167"/>
      <c r="D78" s="167"/>
      <c r="E78" s="176" t="s">
        <v>61</v>
      </c>
      <c r="F78" s="204"/>
      <c r="G78" s="190">
        <f>SUM(G75:G77)</f>
        <v>359000</v>
      </c>
      <c r="H78" s="190">
        <f>SUM(H75:H77)</f>
        <v>420000</v>
      </c>
      <c r="I78" s="190">
        <f>SUM(I75:I77)</f>
        <v>474000</v>
      </c>
      <c r="J78" s="190">
        <f>SUM(J75:J77)</f>
        <v>559000</v>
      </c>
      <c r="K78" s="180"/>
      <c r="L78" s="180"/>
      <c r="M78" s="206"/>
    </row>
    <row r="79" spans="2:13" ht="15">
      <c r="B79" s="154"/>
      <c r="C79" s="167"/>
      <c r="D79" s="167"/>
      <c r="E79" s="168"/>
      <c r="F79" s="204"/>
      <c r="G79" s="180"/>
      <c r="H79" s="180"/>
      <c r="I79" s="180"/>
      <c r="J79" s="180"/>
      <c r="K79" s="180"/>
      <c r="L79" s="180"/>
      <c r="M79" s="206"/>
    </row>
    <row r="80" spans="2:13" ht="48.75" thickBot="1">
      <c r="B80" s="154"/>
      <c r="C80" s="167"/>
      <c r="D80" s="167" t="s">
        <v>162</v>
      </c>
      <c r="E80" s="168"/>
      <c r="F80" s="169"/>
      <c r="G80" s="208">
        <v>1000000</v>
      </c>
      <c r="H80" s="208">
        <v>1000000</v>
      </c>
      <c r="I80" s="208">
        <v>1000000</v>
      </c>
      <c r="J80" s="208">
        <v>1000000</v>
      </c>
      <c r="K80" s="180"/>
      <c r="L80" s="180"/>
      <c r="M80" s="158" t="s">
        <v>48</v>
      </c>
    </row>
    <row r="81" spans="2:13" ht="15.75" thickTop="1">
      <c r="B81" s="154"/>
      <c r="C81" s="167"/>
      <c r="D81" s="167"/>
      <c r="E81" s="167"/>
      <c r="F81" s="169"/>
      <c r="G81" s="180"/>
      <c r="H81" s="180"/>
      <c r="I81" s="180"/>
      <c r="J81" s="180"/>
      <c r="K81" s="180"/>
      <c r="L81" s="180"/>
      <c r="M81" s="185"/>
    </row>
    <row r="82" spans="2:13" ht="15.75">
      <c r="B82" s="154"/>
      <c r="C82" s="186" t="s">
        <v>106</v>
      </c>
      <c r="D82" s="168"/>
      <c r="E82" s="180"/>
      <c r="F82" s="209"/>
      <c r="G82" s="180"/>
      <c r="H82" s="180"/>
      <c r="I82" s="180"/>
      <c r="J82" s="180"/>
      <c r="K82" s="180"/>
      <c r="L82" s="180"/>
      <c r="M82" s="185"/>
    </row>
    <row r="83" spans="2:13" ht="15">
      <c r="B83" s="154"/>
      <c r="C83" s="167"/>
      <c r="D83" s="167" t="s">
        <v>177</v>
      </c>
      <c r="E83" s="210"/>
      <c r="F83" s="189" t="s">
        <v>172</v>
      </c>
      <c r="G83" s="174">
        <f>G32</f>
        <v>-199700</v>
      </c>
      <c r="H83" s="174">
        <f>H32</f>
        <v>-92000</v>
      </c>
      <c r="I83" s="174">
        <f>I32</f>
        <v>46000</v>
      </c>
      <c r="J83" s="174">
        <f>J32</f>
        <v>205079</v>
      </c>
      <c r="K83" s="180"/>
      <c r="L83" s="180"/>
      <c r="M83" s="178"/>
    </row>
    <row r="84" spans="2:13" ht="15">
      <c r="B84" s="154"/>
      <c r="C84" s="167"/>
      <c r="D84" s="167" t="s">
        <v>164</v>
      </c>
      <c r="E84" s="210"/>
      <c r="F84" s="211" t="s">
        <v>188</v>
      </c>
      <c r="G84" s="174">
        <f>-G62</f>
        <v>-173000</v>
      </c>
      <c r="H84" s="174">
        <f>-H62</f>
        <v>-61000</v>
      </c>
      <c r="I84" s="174">
        <f>-I62</f>
        <v>-54000</v>
      </c>
      <c r="J84" s="174">
        <f>-J62</f>
        <v>-85000</v>
      </c>
      <c r="K84" s="180"/>
      <c r="L84" s="180"/>
      <c r="M84" s="158"/>
    </row>
    <row r="85" spans="2:13" ht="31.5">
      <c r="B85" s="154"/>
      <c r="C85" s="167"/>
      <c r="D85" s="167" t="s">
        <v>165</v>
      </c>
      <c r="E85" s="210"/>
      <c r="F85" s="212" t="s">
        <v>2</v>
      </c>
      <c r="G85" s="192" t="s">
        <v>33</v>
      </c>
      <c r="H85" s="174">
        <f>-(SUM(H66:H67)-SUM(G66:G67))</f>
        <v>-110000</v>
      </c>
      <c r="I85" s="174">
        <f>-(SUM(I66:I67)-SUM(H66:H67))</f>
        <v>-56000</v>
      </c>
      <c r="J85" s="174">
        <f>-(SUM(J66:J67)-SUM(I66:I67))</f>
        <v>-74000</v>
      </c>
      <c r="K85" s="180"/>
      <c r="L85" s="180"/>
      <c r="M85" s="158"/>
    </row>
    <row r="86" spans="2:13" ht="63.75">
      <c r="B86" s="154"/>
      <c r="C86" s="167"/>
      <c r="D86" s="167" t="s">
        <v>113</v>
      </c>
      <c r="E86" s="210"/>
      <c r="F86" s="204" t="s">
        <v>173</v>
      </c>
      <c r="G86" s="174">
        <f>G73</f>
        <v>41000</v>
      </c>
      <c r="H86" s="174">
        <f>H73-G73</f>
        <v>69000</v>
      </c>
      <c r="I86" s="174">
        <f>I73-H73</f>
        <v>3000</v>
      </c>
      <c r="J86" s="174">
        <f>J73-I73</f>
        <v>12300</v>
      </c>
      <c r="K86" s="180"/>
      <c r="L86" s="180"/>
      <c r="M86" s="158" t="s">
        <v>28</v>
      </c>
    </row>
    <row r="87" spans="2:13" ht="31.5">
      <c r="B87" s="154"/>
      <c r="C87" s="167"/>
      <c r="D87" s="160" t="s">
        <v>114</v>
      </c>
      <c r="E87" s="213"/>
      <c r="F87" s="204" t="s">
        <v>174</v>
      </c>
      <c r="G87" s="214" t="s">
        <v>0</v>
      </c>
      <c r="H87" s="215">
        <f>H71+H80-G80-G71</f>
        <v>0</v>
      </c>
      <c r="I87" s="215">
        <f>I71+I80-H80-H71</f>
        <v>0</v>
      </c>
      <c r="J87" s="215">
        <f>J71+J80-I80-I71</f>
        <v>0</v>
      </c>
      <c r="K87" s="180"/>
      <c r="L87" s="180"/>
      <c r="M87" s="158"/>
    </row>
    <row r="88" spans="2:13" ht="15">
      <c r="B88" s="154"/>
      <c r="C88" s="167"/>
      <c r="D88" s="160" t="s">
        <v>115</v>
      </c>
      <c r="E88" s="213"/>
      <c r="F88" s="212"/>
      <c r="G88" s="174"/>
      <c r="H88" s="174"/>
      <c r="I88" s="174"/>
      <c r="J88" s="174"/>
      <c r="K88" s="180"/>
      <c r="L88" s="180"/>
      <c r="M88" s="158"/>
    </row>
    <row r="89" spans="2:13" ht="15.75" thickBot="1">
      <c r="B89" s="154"/>
      <c r="C89" s="167"/>
      <c r="D89" s="167"/>
      <c r="E89" s="216" t="s">
        <v>166</v>
      </c>
      <c r="F89" s="217"/>
      <c r="G89" s="218">
        <f>SUM(G83:G88)</f>
        <v>-331700</v>
      </c>
      <c r="H89" s="218">
        <f>SUM(H83:H88)</f>
        <v>-194000</v>
      </c>
      <c r="I89" s="218">
        <f>SUM(I83:I88)</f>
        <v>-61000</v>
      </c>
      <c r="J89" s="218">
        <f>SUM(J83:J88)</f>
        <v>58379</v>
      </c>
      <c r="K89" s="180"/>
      <c r="L89" s="180"/>
      <c r="M89" s="178"/>
    </row>
    <row r="90" spans="2:13" ht="15.75" thickTop="1">
      <c r="B90" s="154"/>
      <c r="C90" s="167"/>
      <c r="D90" s="167"/>
      <c r="E90" s="210"/>
      <c r="F90" s="217"/>
      <c r="G90" s="210"/>
      <c r="H90" s="210"/>
      <c r="I90" s="210"/>
      <c r="J90" s="210"/>
      <c r="K90" s="180"/>
      <c r="L90" s="180"/>
      <c r="M90" s="185"/>
    </row>
    <row r="91" spans="2:13" ht="15.75">
      <c r="B91" s="154"/>
      <c r="C91" s="186" t="s">
        <v>50</v>
      </c>
      <c r="D91" s="167"/>
      <c r="E91" s="210"/>
      <c r="F91" s="217"/>
      <c r="G91" s="210"/>
      <c r="H91" s="210"/>
      <c r="I91" s="210"/>
      <c r="J91" s="210"/>
      <c r="K91" s="180"/>
      <c r="L91" s="180"/>
      <c r="M91" s="185"/>
    </row>
    <row r="92" spans="2:13" ht="15">
      <c r="B92" s="154"/>
      <c r="C92" s="167"/>
      <c r="D92" s="167" t="s">
        <v>29</v>
      </c>
      <c r="E92" s="167"/>
      <c r="F92" s="169"/>
      <c r="G92" s="210"/>
      <c r="H92" s="210"/>
      <c r="I92" s="210"/>
      <c r="J92" s="210"/>
      <c r="K92" s="180"/>
      <c r="L92" s="180"/>
      <c r="M92" s="185"/>
    </row>
    <row r="93" spans="2:13" ht="31.5">
      <c r="B93" s="154"/>
      <c r="C93" s="167"/>
      <c r="D93" s="176"/>
      <c r="E93" s="167" t="s">
        <v>45</v>
      </c>
      <c r="F93" s="169"/>
      <c r="G93" s="174">
        <v>1000000</v>
      </c>
      <c r="H93" s="210"/>
      <c r="I93" s="210"/>
      <c r="J93" s="210"/>
      <c r="K93" s="180"/>
      <c r="L93" s="180"/>
      <c r="M93" s="158" t="s">
        <v>53</v>
      </c>
    </row>
    <row r="94" spans="2:13" ht="15.75">
      <c r="B94" s="154"/>
      <c r="C94" s="167"/>
      <c r="D94" s="176"/>
      <c r="E94" s="219" t="s">
        <v>49</v>
      </c>
      <c r="F94" s="220"/>
      <c r="G94" s="174"/>
      <c r="H94" s="180"/>
      <c r="I94" s="180"/>
      <c r="J94" s="180"/>
      <c r="K94" s="180"/>
      <c r="L94" s="180"/>
      <c r="M94" s="178"/>
    </row>
    <row r="95" spans="2:13" ht="15">
      <c r="B95" s="154"/>
      <c r="C95" s="167"/>
      <c r="D95" s="167" t="s">
        <v>30</v>
      </c>
      <c r="E95" s="167"/>
      <c r="F95" s="169"/>
      <c r="G95" s="174" t="s">
        <v>9</v>
      </c>
      <c r="H95" s="180"/>
      <c r="I95" s="180"/>
      <c r="J95" s="180"/>
      <c r="K95" s="180"/>
      <c r="L95" s="180"/>
      <c r="M95" s="178"/>
    </row>
    <row r="96" spans="2:13" ht="15">
      <c r="B96" s="154"/>
      <c r="C96" s="167"/>
      <c r="D96" s="176"/>
      <c r="E96" s="167" t="s">
        <v>45</v>
      </c>
      <c r="F96" s="169"/>
      <c r="G96" s="174"/>
      <c r="H96" s="180"/>
      <c r="I96" s="180"/>
      <c r="J96" s="180"/>
      <c r="K96" s="180"/>
      <c r="L96" s="180"/>
      <c r="M96" s="158"/>
    </row>
    <row r="97" spans="2:13" ht="15.75">
      <c r="B97" s="154"/>
      <c r="C97" s="167"/>
      <c r="D97" s="176"/>
      <c r="E97" s="219" t="s">
        <v>49</v>
      </c>
      <c r="F97" s="220"/>
      <c r="G97" s="188">
        <v>0</v>
      </c>
      <c r="H97" s="180"/>
      <c r="I97" s="180"/>
      <c r="J97" s="180"/>
      <c r="K97" s="180"/>
      <c r="L97" s="180"/>
      <c r="M97" s="178"/>
    </row>
    <row r="98" spans="2:13" ht="15.75" thickBot="1">
      <c r="B98" s="154"/>
      <c r="C98" s="167"/>
      <c r="D98" s="167"/>
      <c r="E98" s="176" t="s">
        <v>31</v>
      </c>
      <c r="F98" s="169"/>
      <c r="G98" s="221">
        <f>G93+G94+G96+G97</f>
        <v>1000000</v>
      </c>
      <c r="H98" s="180"/>
      <c r="I98" s="180"/>
      <c r="J98" s="180"/>
      <c r="K98" s="180"/>
      <c r="L98" s="180"/>
      <c r="M98" s="222"/>
    </row>
    <row r="99" spans="2:13" ht="15.75" thickTop="1">
      <c r="B99" s="154"/>
      <c r="C99" s="168"/>
      <c r="D99" s="167"/>
      <c r="E99" s="167"/>
      <c r="F99" s="169"/>
      <c r="G99" s="171"/>
      <c r="H99" s="171"/>
      <c r="I99" s="171"/>
      <c r="J99" s="171"/>
      <c r="K99" s="171"/>
      <c r="L99" s="171"/>
      <c r="M99" s="185"/>
    </row>
    <row r="100" spans="2:13" ht="15">
      <c r="B100" s="154"/>
      <c r="G100" s="157"/>
      <c r="H100" s="157"/>
      <c r="I100" s="157"/>
      <c r="J100" s="157"/>
      <c r="K100" s="157"/>
      <c r="L100" s="157"/>
      <c r="M100" s="223"/>
    </row>
    <row r="101" spans="2:13" ht="16.5" thickBot="1">
      <c r="B101" s="154"/>
      <c r="C101" s="237" t="s">
        <v>6</v>
      </c>
      <c r="D101" s="237"/>
      <c r="E101" s="237"/>
      <c r="F101" s="237"/>
      <c r="G101" s="237"/>
      <c r="H101" s="237"/>
      <c r="I101" s="237"/>
      <c r="J101" s="237"/>
      <c r="K101" s="237"/>
      <c r="L101" s="237"/>
      <c r="M101" s="238"/>
    </row>
    <row r="102" spans="2:13" ht="153" customHeight="1">
      <c r="B102" s="154"/>
      <c r="C102" s="245" t="s">
        <v>175</v>
      </c>
      <c r="D102" s="245"/>
      <c r="E102" s="245"/>
      <c r="F102" s="245"/>
      <c r="G102" s="245"/>
      <c r="H102" s="245"/>
      <c r="I102" s="245"/>
      <c r="J102" s="245"/>
      <c r="K102" s="245"/>
      <c r="L102" s="245"/>
      <c r="M102" s="246"/>
    </row>
    <row r="103" spans="2:13" ht="15">
      <c r="B103" s="154"/>
      <c r="G103" s="157"/>
      <c r="H103" s="157"/>
      <c r="I103" s="157"/>
      <c r="J103" s="157"/>
      <c r="K103" s="157"/>
      <c r="L103" s="157"/>
      <c r="M103" s="223"/>
    </row>
    <row r="104" spans="2:13" ht="16.5" thickBot="1">
      <c r="B104" s="154"/>
      <c r="C104" s="237" t="s">
        <v>7</v>
      </c>
      <c r="D104" s="237"/>
      <c r="E104" s="237"/>
      <c r="F104" s="237"/>
      <c r="G104" s="237"/>
      <c r="H104" s="237"/>
      <c r="I104" s="237"/>
      <c r="J104" s="237"/>
      <c r="K104" s="237"/>
      <c r="L104" s="237"/>
      <c r="M104" s="238"/>
    </row>
    <row r="105" spans="2:13" ht="54" customHeight="1">
      <c r="B105" s="154"/>
      <c r="C105" s="245" t="s">
        <v>54</v>
      </c>
      <c r="D105" s="245"/>
      <c r="E105" s="245"/>
      <c r="F105" s="245"/>
      <c r="G105" s="245"/>
      <c r="H105" s="245"/>
      <c r="I105" s="245"/>
      <c r="J105" s="245"/>
      <c r="K105" s="245"/>
      <c r="L105" s="245"/>
      <c r="M105" s="246"/>
    </row>
    <row r="106" spans="2:13" ht="15">
      <c r="B106" s="154"/>
      <c r="G106" s="157"/>
      <c r="H106" s="157"/>
      <c r="I106" s="157"/>
      <c r="J106" s="157"/>
      <c r="K106" s="157"/>
      <c r="L106" s="157"/>
      <c r="M106" s="223"/>
    </row>
    <row r="107" spans="2:13" ht="16.5" thickBot="1">
      <c r="B107" s="154"/>
      <c r="C107" s="237" t="s">
        <v>8</v>
      </c>
      <c r="D107" s="237"/>
      <c r="E107" s="237"/>
      <c r="F107" s="237"/>
      <c r="G107" s="237"/>
      <c r="H107" s="237"/>
      <c r="I107" s="237"/>
      <c r="J107" s="237"/>
      <c r="K107" s="237"/>
      <c r="L107" s="237"/>
      <c r="M107" s="238"/>
    </row>
    <row r="108" spans="2:13" ht="60.75" customHeight="1">
      <c r="B108" s="154"/>
      <c r="C108" s="239" t="s">
        <v>176</v>
      </c>
      <c r="D108" s="239"/>
      <c r="E108" s="239"/>
      <c r="F108" s="239"/>
      <c r="G108" s="239"/>
      <c r="H108" s="239"/>
      <c r="I108" s="239"/>
      <c r="J108" s="239"/>
      <c r="K108" s="239"/>
      <c r="L108" s="239"/>
      <c r="M108" s="240"/>
    </row>
    <row r="109" spans="2:13" ht="15.75" thickBot="1">
      <c r="B109" s="224"/>
      <c r="C109" s="225"/>
      <c r="D109" s="225"/>
      <c r="E109" s="225"/>
      <c r="F109" s="226"/>
      <c r="G109" s="227"/>
      <c r="H109" s="227"/>
      <c r="I109" s="227"/>
      <c r="J109" s="227"/>
      <c r="K109" s="227"/>
      <c r="L109" s="227"/>
      <c r="M109" s="228"/>
    </row>
  </sheetData>
  <sheetProtection/>
  <mergeCells count="8">
    <mergeCell ref="C107:M107"/>
    <mergeCell ref="C108:M108"/>
    <mergeCell ref="C2:J2"/>
    <mergeCell ref="H3:J3"/>
    <mergeCell ref="C101:M101"/>
    <mergeCell ref="C102:M102"/>
    <mergeCell ref="C104:M104"/>
    <mergeCell ref="C105:M10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B2:T108"/>
  <sheetViews>
    <sheetView zoomScale="80" zoomScaleNormal="80" zoomScalePageLayoutView="0" workbookViewId="0" topLeftCell="A1">
      <selection activeCell="C2" sqref="C2:J2"/>
    </sheetView>
  </sheetViews>
  <sheetFormatPr defaultColWidth="8.8515625" defaultRowHeight="15"/>
  <cols>
    <col min="1" max="1" width="3.421875" style="0" customWidth="1"/>
    <col min="2" max="2" width="2.8515625" style="112" customWidth="1"/>
    <col min="3" max="3" width="4.140625" style="112" customWidth="1"/>
    <col min="4" max="4" width="3.8515625" style="112" customWidth="1"/>
    <col min="5" max="5" width="45.00390625" style="112" customWidth="1"/>
    <col min="6" max="6" width="19.140625" style="43" customWidth="1"/>
    <col min="7" max="10" width="16.421875" style="1" customWidth="1"/>
    <col min="11" max="12" width="2.7109375" style="1" customWidth="1"/>
    <col min="13" max="13" width="48.28125" style="112" customWidth="1"/>
    <col min="14" max="14" width="8.8515625" style="0" customWidth="1"/>
    <col min="15" max="15" width="12.140625" style="0" bestFit="1" customWidth="1"/>
    <col min="16" max="16" width="9.8515625" style="0" bestFit="1" customWidth="1"/>
    <col min="17" max="17" width="12.140625" style="0" bestFit="1" customWidth="1"/>
  </cols>
  <sheetData>
    <row r="1" ht="15.75" thickBot="1"/>
    <row r="2" spans="2:13" ht="36" customHeight="1" thickBot="1">
      <c r="B2" s="113"/>
      <c r="C2" s="247" t="s">
        <v>103</v>
      </c>
      <c r="D2" s="232"/>
      <c r="E2" s="232"/>
      <c r="F2" s="232"/>
      <c r="G2" s="232"/>
      <c r="H2" s="232"/>
      <c r="I2" s="232"/>
      <c r="J2" s="232"/>
      <c r="K2" s="10"/>
      <c r="L2" s="5"/>
      <c r="M2" s="126" t="s">
        <v>191</v>
      </c>
    </row>
    <row r="3" spans="2:13" ht="15.75" customHeight="1" thickBot="1">
      <c r="B3" s="114"/>
      <c r="C3" s="115"/>
      <c r="D3" s="115"/>
      <c r="E3" s="115" t="s">
        <v>56</v>
      </c>
      <c r="F3" s="7"/>
      <c r="G3" s="7"/>
      <c r="H3" s="248" t="s">
        <v>13</v>
      </c>
      <c r="I3" s="249"/>
      <c r="J3" s="250"/>
      <c r="K3" s="8"/>
      <c r="L3" s="2"/>
      <c r="M3" s="127"/>
    </row>
    <row r="4" spans="2:13" ht="16.5" thickBot="1">
      <c r="B4" s="114"/>
      <c r="C4" s="75" t="s">
        <v>38</v>
      </c>
      <c r="E4" s="107"/>
      <c r="F4" s="140" t="s">
        <v>40</v>
      </c>
      <c r="G4" s="66" t="s">
        <v>14</v>
      </c>
      <c r="H4" s="32" t="s">
        <v>10</v>
      </c>
      <c r="I4" s="33" t="s">
        <v>11</v>
      </c>
      <c r="J4" s="34" t="s">
        <v>12</v>
      </c>
      <c r="K4" s="2"/>
      <c r="L4" s="2"/>
      <c r="M4" s="127"/>
    </row>
    <row r="5" spans="2:13" ht="15">
      <c r="B5" s="114"/>
      <c r="C5" s="106" t="s">
        <v>157</v>
      </c>
      <c r="E5" s="107"/>
      <c r="F5" s="141"/>
      <c r="G5" s="44"/>
      <c r="H5" s="44"/>
      <c r="I5" s="44"/>
      <c r="J5" s="44"/>
      <c r="K5" s="45"/>
      <c r="L5" s="45"/>
      <c r="M5" s="128"/>
    </row>
    <row r="6" spans="2:13" ht="15">
      <c r="B6" s="114"/>
      <c r="C6" s="134"/>
      <c r="D6" s="107" t="s">
        <v>110</v>
      </c>
      <c r="F6" s="141"/>
      <c r="G6" s="46"/>
      <c r="H6" s="46"/>
      <c r="I6" s="46"/>
      <c r="J6" s="46"/>
      <c r="K6" s="45"/>
      <c r="L6" s="45"/>
      <c r="M6" s="58"/>
    </row>
    <row r="7" spans="2:13" ht="15">
      <c r="B7" s="114"/>
      <c r="C7" s="134"/>
      <c r="D7" s="107" t="s">
        <v>18</v>
      </c>
      <c r="F7" s="141"/>
      <c r="G7" s="48"/>
      <c r="H7" s="48"/>
      <c r="I7" s="48"/>
      <c r="J7" s="48"/>
      <c r="K7" s="45"/>
      <c r="L7" s="45"/>
      <c r="M7" s="58"/>
    </row>
    <row r="8" spans="2:13" ht="15">
      <c r="B8" s="114"/>
      <c r="C8" s="134"/>
      <c r="D8" s="106" t="s">
        <v>119</v>
      </c>
      <c r="F8" s="141"/>
      <c r="G8" s="45"/>
      <c r="H8" s="45">
        <f>H6*H7</f>
        <v>0</v>
      </c>
      <c r="I8" s="45">
        <f>I6*I7</f>
        <v>0</v>
      </c>
      <c r="J8" s="45">
        <f>J6*J7</f>
        <v>0</v>
      </c>
      <c r="K8" s="45"/>
      <c r="L8" s="45"/>
      <c r="M8" s="58"/>
    </row>
    <row r="9" spans="2:13" ht="15">
      <c r="B9" s="114"/>
      <c r="D9" s="106" t="s">
        <v>158</v>
      </c>
      <c r="F9" s="141"/>
      <c r="G9" s="46"/>
      <c r="H9" s="46"/>
      <c r="I9" s="46"/>
      <c r="J9" s="46"/>
      <c r="K9" s="45"/>
      <c r="L9" s="45"/>
      <c r="M9" s="58"/>
    </row>
    <row r="10" spans="2:13" ht="15">
      <c r="B10" s="114"/>
      <c r="D10" s="106"/>
      <c r="E10" s="108" t="s">
        <v>159</v>
      </c>
      <c r="F10" s="141"/>
      <c r="G10" s="49">
        <f>SUM(G8:G9)</f>
        <v>0</v>
      </c>
      <c r="H10" s="49">
        <f>SUM(H8:H9)</f>
        <v>0</v>
      </c>
      <c r="I10" s="49">
        <f>SUM(I8:I9)</f>
        <v>0</v>
      </c>
      <c r="J10" s="49">
        <f>SUM(J8:J9)</f>
        <v>0</v>
      </c>
      <c r="K10" s="45"/>
      <c r="L10" s="45"/>
      <c r="M10" s="58"/>
    </row>
    <row r="11" spans="2:13" ht="15">
      <c r="B11" s="114"/>
      <c r="D11" s="106"/>
      <c r="F11" s="141"/>
      <c r="G11" s="45"/>
      <c r="H11" s="45"/>
      <c r="I11" s="45"/>
      <c r="J11" s="45"/>
      <c r="K11" s="45"/>
      <c r="L11" s="45"/>
      <c r="M11" s="47"/>
    </row>
    <row r="12" spans="2:13" ht="15">
      <c r="B12" s="114"/>
      <c r="C12" s="106" t="s">
        <v>154</v>
      </c>
      <c r="D12" s="116"/>
      <c r="E12" s="106"/>
      <c r="F12" s="141"/>
      <c r="G12" s="45"/>
      <c r="H12" s="45"/>
      <c r="I12" s="45"/>
      <c r="J12" s="45"/>
      <c r="K12" s="45"/>
      <c r="L12" s="45"/>
      <c r="M12" s="47"/>
    </row>
    <row r="13" spans="2:13" ht="15">
      <c r="B13" s="114"/>
      <c r="C13" s="116"/>
      <c r="D13" s="106" t="s">
        <v>41</v>
      </c>
      <c r="E13" s="116"/>
      <c r="F13" s="125"/>
      <c r="G13" s="45"/>
      <c r="H13" s="45"/>
      <c r="I13" s="45"/>
      <c r="J13" s="45"/>
      <c r="K13" s="45"/>
      <c r="L13" s="45"/>
      <c r="M13" s="47"/>
    </row>
    <row r="14" spans="2:13" ht="15">
      <c r="B14" s="114"/>
      <c r="C14" s="116"/>
      <c r="D14" s="106"/>
      <c r="E14" s="117" t="s">
        <v>24</v>
      </c>
      <c r="F14" s="141"/>
      <c r="G14" s="46"/>
      <c r="H14" s="46"/>
      <c r="I14" s="46"/>
      <c r="J14" s="46"/>
      <c r="K14" s="45"/>
      <c r="L14" s="45"/>
      <c r="M14" s="58"/>
    </row>
    <row r="15" spans="2:13" ht="15">
      <c r="B15" s="114"/>
      <c r="C15" s="116"/>
      <c r="D15" s="106"/>
      <c r="E15" s="117" t="s">
        <v>25</v>
      </c>
      <c r="F15" s="141"/>
      <c r="G15" s="46"/>
      <c r="H15" s="46"/>
      <c r="I15" s="46"/>
      <c r="J15" s="46"/>
      <c r="K15" s="45"/>
      <c r="L15" s="45"/>
      <c r="M15" s="47"/>
    </row>
    <row r="16" spans="2:13" ht="15">
      <c r="B16" s="114"/>
      <c r="C16" s="116"/>
      <c r="D16" s="106"/>
      <c r="E16" s="117" t="s">
        <v>26</v>
      </c>
      <c r="F16" s="141"/>
      <c r="G16" s="46"/>
      <c r="H16" s="46"/>
      <c r="I16" s="46"/>
      <c r="J16" s="46"/>
      <c r="K16" s="45"/>
      <c r="L16" s="45"/>
      <c r="M16" s="47"/>
    </row>
    <row r="17" spans="2:13" ht="15">
      <c r="B17" s="114"/>
      <c r="C17" s="116"/>
      <c r="D17" s="106" t="s">
        <v>42</v>
      </c>
      <c r="E17" s="116"/>
      <c r="F17" s="125"/>
      <c r="G17" s="46"/>
      <c r="H17" s="46"/>
      <c r="I17" s="46"/>
      <c r="J17" s="46"/>
      <c r="K17" s="45"/>
      <c r="L17" s="45"/>
      <c r="M17" s="47"/>
    </row>
    <row r="18" spans="2:13" ht="15">
      <c r="B18" s="114"/>
      <c r="C18" s="116"/>
      <c r="D18" s="106" t="s">
        <v>37</v>
      </c>
      <c r="E18" s="116"/>
      <c r="F18" s="125"/>
      <c r="G18" s="46"/>
      <c r="H18" s="46"/>
      <c r="I18" s="46"/>
      <c r="J18" s="46"/>
      <c r="K18" s="45"/>
      <c r="L18" s="45"/>
      <c r="M18" s="47"/>
    </row>
    <row r="19" spans="2:13" ht="15">
      <c r="B19" s="114"/>
      <c r="C19" s="116"/>
      <c r="D19" s="106" t="s">
        <v>43</v>
      </c>
      <c r="E19" s="116"/>
      <c r="F19" s="125"/>
      <c r="G19" s="46"/>
      <c r="H19" s="46"/>
      <c r="I19" s="46"/>
      <c r="J19" s="46"/>
      <c r="K19" s="45"/>
      <c r="L19" s="45"/>
      <c r="M19" s="47"/>
    </row>
    <row r="20" spans="2:13" ht="15">
      <c r="B20" s="114"/>
      <c r="C20" s="116"/>
      <c r="D20" s="106" t="s">
        <v>44</v>
      </c>
      <c r="E20" s="116"/>
      <c r="F20" s="125"/>
      <c r="G20" s="46"/>
      <c r="H20" s="46"/>
      <c r="I20" s="46"/>
      <c r="J20" s="46"/>
      <c r="K20" s="45"/>
      <c r="L20" s="45"/>
      <c r="M20" s="47"/>
    </row>
    <row r="21" spans="2:13" ht="15">
      <c r="B21" s="114"/>
      <c r="C21" s="116"/>
      <c r="D21" s="106" t="s">
        <v>155</v>
      </c>
      <c r="E21" s="117"/>
      <c r="F21" s="125"/>
      <c r="G21" s="51"/>
      <c r="H21" s="51"/>
      <c r="I21" s="51"/>
      <c r="J21" s="51"/>
      <c r="K21" s="45"/>
      <c r="L21" s="45"/>
      <c r="M21" s="58"/>
    </row>
    <row r="22" spans="2:13" ht="15">
      <c r="B22" s="114"/>
      <c r="C22" s="116"/>
      <c r="D22" s="108" t="s">
        <v>77</v>
      </c>
      <c r="E22" s="117" t="s">
        <v>63</v>
      </c>
      <c r="F22" s="125"/>
      <c r="G22" s="46"/>
      <c r="H22" s="46"/>
      <c r="I22" s="46"/>
      <c r="J22" s="46"/>
      <c r="K22" s="45"/>
      <c r="L22" s="45"/>
      <c r="M22" s="58"/>
    </row>
    <row r="23" spans="2:13" ht="15">
      <c r="B23" s="114"/>
      <c r="C23" s="116"/>
      <c r="D23" s="108" t="s">
        <v>78</v>
      </c>
      <c r="E23" s="117" t="s">
        <v>63</v>
      </c>
      <c r="F23" s="125"/>
      <c r="G23" s="46"/>
      <c r="H23" s="46"/>
      <c r="I23" s="46"/>
      <c r="J23" s="46"/>
      <c r="K23" s="45"/>
      <c r="L23" s="45"/>
      <c r="M23" s="58"/>
    </row>
    <row r="24" spans="2:13" ht="15">
      <c r="B24" s="114"/>
      <c r="C24" s="116"/>
      <c r="D24" s="108" t="s">
        <v>79</v>
      </c>
      <c r="E24" s="117" t="s">
        <v>63</v>
      </c>
      <c r="F24" s="125"/>
      <c r="G24" s="46"/>
      <c r="H24" s="46"/>
      <c r="I24" s="46"/>
      <c r="J24" s="46"/>
      <c r="K24" s="45"/>
      <c r="L24" s="45"/>
      <c r="M24" s="58"/>
    </row>
    <row r="25" spans="2:13" ht="15">
      <c r="B25" s="114"/>
      <c r="C25" s="116"/>
      <c r="D25" s="108" t="s">
        <v>80</v>
      </c>
      <c r="E25" s="117" t="s">
        <v>63</v>
      </c>
      <c r="F25" s="125"/>
      <c r="G25" s="46"/>
      <c r="H25" s="46"/>
      <c r="I25" s="46"/>
      <c r="J25" s="46"/>
      <c r="K25" s="45"/>
      <c r="L25" s="45"/>
      <c r="M25" s="58"/>
    </row>
    <row r="26" spans="2:13" ht="15">
      <c r="B26" s="114"/>
      <c r="C26" s="116"/>
      <c r="D26" s="108" t="s">
        <v>81</v>
      </c>
      <c r="E26" s="117" t="s">
        <v>63</v>
      </c>
      <c r="F26" s="125"/>
      <c r="G26" s="46"/>
      <c r="H26" s="46"/>
      <c r="I26" s="46"/>
      <c r="J26" s="46"/>
      <c r="K26" s="45"/>
      <c r="L26" s="45"/>
      <c r="M26" s="58"/>
    </row>
    <row r="27" spans="2:13" ht="15">
      <c r="B27" s="114"/>
      <c r="C27" s="116"/>
      <c r="D27" s="108" t="s">
        <v>82</v>
      </c>
      <c r="E27" s="117" t="s">
        <v>63</v>
      </c>
      <c r="F27" s="125"/>
      <c r="G27" s="46"/>
      <c r="H27" s="46"/>
      <c r="I27" s="46"/>
      <c r="J27" s="46"/>
      <c r="K27" s="45"/>
      <c r="L27" s="45"/>
      <c r="M27" s="58"/>
    </row>
    <row r="28" spans="2:13" ht="15">
      <c r="B28" s="114"/>
      <c r="C28" s="116"/>
      <c r="D28" s="107" t="s">
        <v>151</v>
      </c>
      <c r="F28" s="125"/>
      <c r="G28" s="46"/>
      <c r="H28" s="46"/>
      <c r="I28" s="46"/>
      <c r="J28" s="46"/>
      <c r="K28" s="45"/>
      <c r="L28" s="45"/>
      <c r="M28" s="47"/>
    </row>
    <row r="29" spans="2:13" ht="15">
      <c r="B29" s="114"/>
      <c r="C29" s="116"/>
      <c r="E29" s="108" t="s">
        <v>152</v>
      </c>
      <c r="F29" s="141"/>
      <c r="G29" s="49">
        <f>SUM(G14:G28)</f>
        <v>0</v>
      </c>
      <c r="H29" s="49">
        <f>SUM(H14:H28)</f>
        <v>0</v>
      </c>
      <c r="I29" s="49">
        <f>SUM(I14:I28)</f>
        <v>0</v>
      </c>
      <c r="J29" s="49">
        <f>SUM(J14:J28)</f>
        <v>0</v>
      </c>
      <c r="K29" s="45"/>
      <c r="L29" s="45"/>
      <c r="M29" s="47"/>
    </row>
    <row r="30" spans="2:17" ht="15">
      <c r="B30" s="114"/>
      <c r="C30" s="116"/>
      <c r="D30" s="142"/>
      <c r="E30" s="116"/>
      <c r="F30" s="143"/>
      <c r="G30" s="45"/>
      <c r="H30" s="45"/>
      <c r="I30" s="45"/>
      <c r="J30" s="45"/>
      <c r="K30" s="45"/>
      <c r="L30" s="45"/>
      <c r="M30" s="47"/>
      <c r="Q30" s="62"/>
    </row>
    <row r="31" spans="2:18" ht="16.5" thickBot="1">
      <c r="B31" s="114"/>
      <c r="C31" s="106"/>
      <c r="D31" s="106"/>
      <c r="E31" s="142" t="s">
        <v>153</v>
      </c>
      <c r="F31" s="141"/>
      <c r="G31" s="50">
        <f>G10-G29</f>
        <v>0</v>
      </c>
      <c r="H31" s="50">
        <f>H10-H29</f>
        <v>0</v>
      </c>
      <c r="I31" s="50">
        <f>I10-I29</f>
        <v>0</v>
      </c>
      <c r="J31" s="50">
        <f>J10-J29</f>
        <v>0</v>
      </c>
      <c r="K31" s="45"/>
      <c r="L31" s="45"/>
      <c r="M31" s="47"/>
      <c r="Q31" s="42"/>
      <c r="R31" s="42"/>
    </row>
    <row r="32" spans="2:18" ht="15.75" thickTop="1">
      <c r="B32" s="114"/>
      <c r="C32" s="106"/>
      <c r="D32" s="106"/>
      <c r="E32" s="106"/>
      <c r="F32" s="141"/>
      <c r="G32" s="45"/>
      <c r="H32" s="45"/>
      <c r="I32" s="45"/>
      <c r="J32" s="45"/>
      <c r="K32" s="45"/>
      <c r="L32" s="45"/>
      <c r="M32" s="52"/>
      <c r="P32" s="43"/>
      <c r="Q32" s="62"/>
      <c r="R32" s="42"/>
    </row>
    <row r="33" spans="2:20" ht="15">
      <c r="B33" s="114"/>
      <c r="C33" s="107" t="s">
        <v>129</v>
      </c>
      <c r="D33" s="107"/>
      <c r="E33" s="107"/>
      <c r="F33" s="141"/>
      <c r="G33" s="51"/>
      <c r="H33" s="51"/>
      <c r="I33" s="51"/>
      <c r="J33" s="51"/>
      <c r="K33" s="51"/>
      <c r="L33" s="51"/>
      <c r="M33" s="52"/>
      <c r="O33" s="42"/>
      <c r="P33" s="63"/>
      <c r="Q33" s="42"/>
      <c r="R33" s="42"/>
      <c r="S33" s="42"/>
      <c r="T33" s="42"/>
    </row>
    <row r="34" spans="2:20" ht="15">
      <c r="B34" s="114"/>
      <c r="C34" s="107" t="s">
        <v>9</v>
      </c>
      <c r="D34" s="107" t="s">
        <v>89</v>
      </c>
      <c r="E34" s="107"/>
      <c r="F34" s="141"/>
      <c r="G34" s="46"/>
      <c r="H34" s="46"/>
      <c r="I34" s="46"/>
      <c r="J34" s="46"/>
      <c r="K34" s="51"/>
      <c r="L34" s="51"/>
      <c r="M34" s="58"/>
      <c r="O34" s="42"/>
      <c r="P34" s="42"/>
      <c r="Q34" s="42"/>
      <c r="R34" s="62"/>
      <c r="S34" s="62"/>
      <c r="T34" s="62"/>
    </row>
    <row r="35" spans="2:20" ht="22.5" customHeight="1">
      <c r="B35" s="114"/>
      <c r="C35" s="107"/>
      <c r="D35" s="107" t="s">
        <v>90</v>
      </c>
      <c r="E35" s="107"/>
      <c r="F35" s="141"/>
      <c r="G35" s="53"/>
      <c r="H35" s="53"/>
      <c r="I35" s="53"/>
      <c r="J35" s="53"/>
      <c r="K35" s="51"/>
      <c r="L35" s="51"/>
      <c r="M35" s="58"/>
      <c r="O35" s="63"/>
      <c r="P35" s="63"/>
      <c r="Q35" s="63"/>
      <c r="R35" s="63"/>
      <c r="S35" s="62"/>
      <c r="T35" s="62"/>
    </row>
    <row r="36" spans="2:20" ht="15.75" thickBot="1">
      <c r="B36" s="114"/>
      <c r="C36" s="107"/>
      <c r="E36" s="135" t="s">
        <v>130</v>
      </c>
      <c r="F36" s="65"/>
      <c r="G36" s="54">
        <f>SUM(G34:G35)</f>
        <v>0</v>
      </c>
      <c r="H36" s="54">
        <f>SUM(H34:H35)</f>
        <v>0</v>
      </c>
      <c r="I36" s="54">
        <f>SUM(I34:I35)</f>
        <v>0</v>
      </c>
      <c r="J36" s="54">
        <f>SUM(J34:J35)</f>
        <v>0</v>
      </c>
      <c r="K36" s="51"/>
      <c r="L36" s="51"/>
      <c r="M36" s="47"/>
      <c r="O36" s="42"/>
      <c r="P36" s="42"/>
      <c r="Q36" s="42"/>
      <c r="R36" s="42"/>
      <c r="S36" s="62"/>
      <c r="T36" s="62"/>
    </row>
    <row r="37" spans="2:20" ht="15">
      <c r="B37" s="114"/>
      <c r="C37" s="106"/>
      <c r="E37" s="108"/>
      <c r="F37" s="96" t="s">
        <v>57</v>
      </c>
      <c r="G37" s="97">
        <f>IF(G36-G29=0,0,"Error")</f>
        <v>0</v>
      </c>
      <c r="H37" s="97">
        <f>IF(H36-H29=0,0,"Error")</f>
        <v>0</v>
      </c>
      <c r="I37" s="97">
        <f>IF(I36-I29=0,0,"Error")</f>
        <v>0</v>
      </c>
      <c r="J37" s="97">
        <f>IF(J36-J29=0,0,"Error")</f>
        <v>0</v>
      </c>
      <c r="K37" s="45"/>
      <c r="L37" s="45"/>
      <c r="M37" s="58"/>
      <c r="O37" s="42"/>
      <c r="P37" s="42"/>
      <c r="Q37" s="42"/>
      <c r="S37" s="42"/>
      <c r="T37" s="42"/>
    </row>
    <row r="38" spans="2:20" ht="15">
      <c r="B38" s="114"/>
      <c r="C38" s="106"/>
      <c r="D38" s="106"/>
      <c r="E38" s="108"/>
      <c r="F38" s="125"/>
      <c r="G38" s="97"/>
      <c r="H38" s="97"/>
      <c r="I38" s="97"/>
      <c r="J38" s="97"/>
      <c r="K38" s="45"/>
      <c r="L38" s="45"/>
      <c r="M38" s="58"/>
      <c r="O38" s="42"/>
      <c r="P38" s="42"/>
      <c r="Q38" s="42"/>
      <c r="S38" s="42"/>
      <c r="T38" s="42"/>
    </row>
    <row r="39" spans="2:20" ht="15">
      <c r="B39" s="114"/>
      <c r="C39" s="107" t="s">
        <v>131</v>
      </c>
      <c r="D39" s="106"/>
      <c r="E39" s="108"/>
      <c r="F39" s="125"/>
      <c r="G39" s="97"/>
      <c r="H39" s="97"/>
      <c r="I39" s="97"/>
      <c r="J39" s="97"/>
      <c r="K39" s="45"/>
      <c r="L39" s="45"/>
      <c r="M39" s="58"/>
      <c r="O39" s="42"/>
      <c r="P39" s="42"/>
      <c r="Q39" s="42"/>
      <c r="S39" s="42"/>
      <c r="T39" s="42"/>
    </row>
    <row r="40" spans="2:20" ht="15.75">
      <c r="B40" s="114"/>
      <c r="C40" s="74"/>
      <c r="D40" s="106" t="s">
        <v>68</v>
      </c>
      <c r="E40" s="106"/>
      <c r="F40" s="125"/>
      <c r="G40" s="46"/>
      <c r="H40" s="46"/>
      <c r="I40" s="46"/>
      <c r="J40" s="46"/>
      <c r="K40" s="45"/>
      <c r="L40" s="45"/>
      <c r="M40" s="58"/>
      <c r="O40" s="42"/>
      <c r="P40" s="42"/>
      <c r="Q40" s="42"/>
      <c r="S40" s="42"/>
      <c r="T40" s="42"/>
    </row>
    <row r="41" spans="2:20" ht="15.75">
      <c r="B41" s="114"/>
      <c r="C41" s="74"/>
      <c r="D41" s="106" t="s">
        <v>69</v>
      </c>
      <c r="E41" s="106"/>
      <c r="F41" s="125"/>
      <c r="G41" s="46"/>
      <c r="H41" s="46"/>
      <c r="I41" s="46"/>
      <c r="J41" s="46"/>
      <c r="K41" s="45"/>
      <c r="L41" s="45"/>
      <c r="M41" s="58"/>
      <c r="O41" s="42"/>
      <c r="P41" s="42"/>
      <c r="Q41" s="42"/>
      <c r="S41" s="42"/>
      <c r="T41" s="42"/>
    </row>
    <row r="42" spans="2:20" ht="15.75">
      <c r="B42" s="114"/>
      <c r="C42" s="74"/>
      <c r="D42" s="106" t="s">
        <v>70</v>
      </c>
      <c r="E42" s="106"/>
      <c r="F42" s="125"/>
      <c r="G42" s="46"/>
      <c r="H42" s="46"/>
      <c r="I42" s="46"/>
      <c r="J42" s="46"/>
      <c r="K42" s="45"/>
      <c r="L42" s="45"/>
      <c r="M42" s="58"/>
      <c r="O42" s="42"/>
      <c r="P42" s="42"/>
      <c r="Q42" s="42"/>
      <c r="S42" s="42"/>
      <c r="T42" s="42"/>
    </row>
    <row r="43" spans="2:20" ht="15.75">
      <c r="B43" s="114"/>
      <c r="C43" s="74"/>
      <c r="D43" s="106" t="s">
        <v>65</v>
      </c>
      <c r="E43" s="106"/>
      <c r="F43" s="125"/>
      <c r="G43" s="46"/>
      <c r="H43" s="46"/>
      <c r="I43" s="46"/>
      <c r="J43" s="46"/>
      <c r="K43" s="45"/>
      <c r="L43" s="45"/>
      <c r="M43" s="58"/>
      <c r="O43" s="42"/>
      <c r="P43" s="42"/>
      <c r="Q43" s="42"/>
      <c r="S43" s="42"/>
      <c r="T43" s="42"/>
    </row>
    <row r="44" spans="2:20" ht="15">
      <c r="B44" s="114"/>
      <c r="C44" s="106"/>
      <c r="D44" s="106" t="s">
        <v>66</v>
      </c>
      <c r="E44" s="106"/>
      <c r="F44" s="125"/>
      <c r="G44" s="46"/>
      <c r="H44" s="46"/>
      <c r="I44" s="46"/>
      <c r="J44" s="46"/>
      <c r="K44" s="45"/>
      <c r="L44" s="45"/>
      <c r="M44" s="58"/>
      <c r="O44" s="42"/>
      <c r="P44" s="42"/>
      <c r="Q44" s="42"/>
      <c r="S44" s="42"/>
      <c r="T44" s="42"/>
    </row>
    <row r="45" spans="2:20" ht="15">
      <c r="B45" s="114"/>
      <c r="C45" s="106"/>
      <c r="D45" s="106" t="s">
        <v>67</v>
      </c>
      <c r="E45" s="106"/>
      <c r="F45" s="125"/>
      <c r="G45" s="46"/>
      <c r="H45" s="46"/>
      <c r="I45" s="46"/>
      <c r="J45" s="46"/>
      <c r="K45" s="45"/>
      <c r="L45" s="45"/>
      <c r="M45" s="58"/>
      <c r="O45" s="42"/>
      <c r="P45" s="42"/>
      <c r="Q45" s="42"/>
      <c r="S45" s="42"/>
      <c r="T45" s="42"/>
    </row>
    <row r="46" spans="2:20" ht="15.75" thickBot="1">
      <c r="B46" s="114"/>
      <c r="C46" s="106"/>
      <c r="D46" s="106"/>
      <c r="E46" s="108" t="s">
        <v>160</v>
      </c>
      <c r="F46" s="125"/>
      <c r="G46" s="102">
        <f>SUM(G40:G45)</f>
        <v>0</v>
      </c>
      <c r="H46" s="102">
        <f>SUM(H40:H45)</f>
        <v>0</v>
      </c>
      <c r="I46" s="102">
        <f>SUM(I40:I45)</f>
        <v>0</v>
      </c>
      <c r="J46" s="102">
        <f>SUM(J40:J45)</f>
        <v>0</v>
      </c>
      <c r="K46" s="45"/>
      <c r="L46" s="45"/>
      <c r="M46" s="58"/>
      <c r="O46" s="42"/>
      <c r="P46" s="42"/>
      <c r="Q46" s="42"/>
      <c r="S46" s="42"/>
      <c r="T46" s="42"/>
    </row>
    <row r="47" spans="2:20" ht="15">
      <c r="B47" s="114"/>
      <c r="C47" s="106"/>
      <c r="D47" s="106"/>
      <c r="E47" s="108"/>
      <c r="F47" s="125"/>
      <c r="G47" s="97"/>
      <c r="H47" s="97"/>
      <c r="I47" s="97"/>
      <c r="J47" s="97"/>
      <c r="K47" s="45"/>
      <c r="L47" s="45"/>
      <c r="M47" s="58"/>
      <c r="O47" s="42"/>
      <c r="P47" s="42"/>
      <c r="Q47" s="42"/>
      <c r="S47" s="42"/>
      <c r="T47" s="42"/>
    </row>
    <row r="48" spans="2:20" ht="15">
      <c r="B48" s="114"/>
      <c r="C48" s="106"/>
      <c r="D48" s="106"/>
      <c r="E48" s="108"/>
      <c r="F48" s="125"/>
      <c r="G48" s="103"/>
      <c r="H48" s="97"/>
      <c r="I48" s="97"/>
      <c r="J48" s="97"/>
      <c r="K48" s="45"/>
      <c r="L48" s="45"/>
      <c r="M48" s="58"/>
      <c r="O48" s="42"/>
      <c r="P48" s="42"/>
      <c r="Q48" s="42"/>
      <c r="S48" s="42"/>
      <c r="T48" s="42"/>
    </row>
    <row r="49" spans="2:13" ht="15.75">
      <c r="B49" s="114"/>
      <c r="C49" s="74" t="s">
        <v>3</v>
      </c>
      <c r="D49" s="106"/>
      <c r="E49" s="106"/>
      <c r="F49" s="141"/>
      <c r="G49" s="45"/>
      <c r="H49" s="45"/>
      <c r="I49" s="45"/>
      <c r="J49" s="45"/>
      <c r="K49" s="45"/>
      <c r="L49" s="45"/>
      <c r="M49" s="52"/>
    </row>
    <row r="50" spans="2:13" ht="13.5" customHeight="1">
      <c r="B50" s="114"/>
      <c r="C50" s="106"/>
      <c r="D50" s="106" t="s">
        <v>16</v>
      </c>
      <c r="F50" s="141"/>
      <c r="G50" s="46"/>
      <c r="H50" s="46"/>
      <c r="I50" s="46"/>
      <c r="J50" s="46"/>
      <c r="K50" s="45"/>
      <c r="L50" s="45"/>
      <c r="M50" s="69"/>
    </row>
    <row r="51" spans="2:13" ht="15">
      <c r="B51" s="114"/>
      <c r="C51" s="106"/>
      <c r="D51" s="106" t="s">
        <v>17</v>
      </c>
      <c r="F51" s="141"/>
      <c r="G51" s="46"/>
      <c r="H51" s="46"/>
      <c r="I51" s="46"/>
      <c r="J51" s="46"/>
      <c r="K51" s="45"/>
      <c r="L51" s="45"/>
      <c r="M51" s="47"/>
    </row>
    <row r="52" spans="2:13" ht="15">
      <c r="B52" s="114"/>
      <c r="C52" s="116"/>
      <c r="D52" s="106" t="s">
        <v>27</v>
      </c>
      <c r="F52" s="141"/>
      <c r="G52" s="46"/>
      <c r="H52" s="46"/>
      <c r="I52" s="46"/>
      <c r="J52" s="46"/>
      <c r="K52" s="45"/>
      <c r="L52" s="45"/>
      <c r="M52" s="69"/>
    </row>
    <row r="53" spans="2:13" ht="15">
      <c r="B53" s="114"/>
      <c r="C53" s="116"/>
      <c r="D53" s="106" t="s">
        <v>84</v>
      </c>
      <c r="F53" s="141"/>
      <c r="G53" s="51"/>
      <c r="H53" s="51"/>
      <c r="I53" s="51"/>
      <c r="J53" s="51"/>
      <c r="K53" s="45"/>
      <c r="L53" s="45"/>
      <c r="M53" s="69"/>
    </row>
    <row r="54" spans="2:13" ht="15">
      <c r="B54" s="114"/>
      <c r="C54" s="116"/>
      <c r="D54" s="106"/>
      <c r="E54" s="117" t="s">
        <v>85</v>
      </c>
      <c r="F54" s="141"/>
      <c r="G54" s="46"/>
      <c r="H54" s="46"/>
      <c r="I54" s="46"/>
      <c r="J54" s="46"/>
      <c r="K54" s="45"/>
      <c r="L54" s="45"/>
      <c r="M54" s="58"/>
    </row>
    <row r="55" spans="2:13" ht="15">
      <c r="B55" s="114"/>
      <c r="C55" s="116"/>
      <c r="D55" s="106"/>
      <c r="E55" s="117" t="s">
        <v>78</v>
      </c>
      <c r="F55" s="141"/>
      <c r="G55" s="46"/>
      <c r="H55" s="46"/>
      <c r="I55" s="46"/>
      <c r="J55" s="46"/>
      <c r="K55" s="45"/>
      <c r="L55" s="45"/>
      <c r="M55" s="58"/>
    </row>
    <row r="56" spans="2:13" ht="15">
      <c r="B56" s="114"/>
      <c r="C56" s="116"/>
      <c r="D56" s="106"/>
      <c r="E56" s="117" t="s">
        <v>79</v>
      </c>
      <c r="F56" s="141"/>
      <c r="G56" s="46"/>
      <c r="H56" s="46"/>
      <c r="I56" s="46"/>
      <c r="J56" s="46"/>
      <c r="K56" s="45"/>
      <c r="L56" s="45"/>
      <c r="M56" s="58"/>
    </row>
    <row r="57" spans="2:13" ht="15">
      <c r="B57" s="114"/>
      <c r="C57" s="116"/>
      <c r="D57" s="106"/>
      <c r="E57" s="117" t="s">
        <v>86</v>
      </c>
      <c r="F57" s="141"/>
      <c r="G57" s="46"/>
      <c r="H57" s="46"/>
      <c r="I57" s="46"/>
      <c r="J57" s="46"/>
      <c r="K57" s="45"/>
      <c r="L57" s="45"/>
      <c r="M57" s="58"/>
    </row>
    <row r="58" spans="2:13" ht="15">
      <c r="B58" s="114"/>
      <c r="C58" s="116"/>
      <c r="D58" s="106"/>
      <c r="E58" s="117" t="s">
        <v>87</v>
      </c>
      <c r="F58" s="141"/>
      <c r="G58" s="46"/>
      <c r="H58" s="46"/>
      <c r="I58" s="46"/>
      <c r="J58" s="46"/>
      <c r="K58" s="45"/>
      <c r="L58" s="45"/>
      <c r="M58" s="58"/>
    </row>
    <row r="59" spans="2:13" ht="15">
      <c r="B59" s="114"/>
      <c r="C59" s="116"/>
      <c r="D59" s="106"/>
      <c r="E59" s="117" t="s">
        <v>88</v>
      </c>
      <c r="F59" s="141"/>
      <c r="G59" s="46"/>
      <c r="H59" s="46"/>
      <c r="I59" s="46"/>
      <c r="J59" s="46"/>
      <c r="K59" s="45"/>
      <c r="L59" s="45"/>
      <c r="M59" s="58"/>
    </row>
    <row r="60" spans="2:13" ht="15">
      <c r="B60" s="114"/>
      <c r="C60" s="116"/>
      <c r="D60" s="106" t="s">
        <v>137</v>
      </c>
      <c r="F60" s="141"/>
      <c r="G60" s="46"/>
      <c r="H60" s="46"/>
      <c r="I60" s="46"/>
      <c r="J60" s="46"/>
      <c r="K60" s="45"/>
      <c r="L60" s="45"/>
      <c r="M60" s="47"/>
    </row>
    <row r="61" spans="2:13" ht="15">
      <c r="B61" s="114"/>
      <c r="C61" s="116"/>
      <c r="D61" s="116"/>
      <c r="E61" s="108" t="s">
        <v>93</v>
      </c>
      <c r="F61" s="141"/>
      <c r="G61" s="55">
        <f>SUM(G50:G60)</f>
        <v>0</v>
      </c>
      <c r="H61" s="55">
        <f>SUM(H50:H60)</f>
        <v>0</v>
      </c>
      <c r="I61" s="55">
        <f>SUM(I50:I60)</f>
        <v>0</v>
      </c>
      <c r="J61" s="55">
        <f>SUM(J50:J60)</f>
        <v>0</v>
      </c>
      <c r="K61" s="45"/>
      <c r="L61" s="45"/>
      <c r="M61" s="47"/>
    </row>
    <row r="62" spans="2:13" ht="15">
      <c r="B62" s="114"/>
      <c r="C62" s="116"/>
      <c r="D62" s="106"/>
      <c r="E62" s="106"/>
      <c r="F62" s="141"/>
      <c r="G62" s="51"/>
      <c r="H62" s="51"/>
      <c r="I62" s="51"/>
      <c r="J62" s="51"/>
      <c r="K62" s="51"/>
      <c r="L62" s="51"/>
      <c r="M62" s="52"/>
    </row>
    <row r="63" spans="2:13" ht="15.75">
      <c r="B63" s="114"/>
      <c r="C63" s="74" t="s">
        <v>4</v>
      </c>
      <c r="D63" s="106"/>
      <c r="E63" s="106"/>
      <c r="F63" s="141"/>
      <c r="G63" s="51"/>
      <c r="H63" s="51"/>
      <c r="I63" s="51"/>
      <c r="J63" s="51"/>
      <c r="K63" s="51"/>
      <c r="L63" s="51"/>
      <c r="M63" s="129"/>
    </row>
    <row r="64" spans="2:13" ht="15">
      <c r="B64" s="114"/>
      <c r="C64" s="106"/>
      <c r="D64" s="106" t="s">
        <v>21</v>
      </c>
      <c r="E64" s="116"/>
      <c r="F64" s="125"/>
      <c r="G64" s="46"/>
      <c r="H64" s="86"/>
      <c r="I64" s="86"/>
      <c r="J64" s="86"/>
      <c r="K64" s="51"/>
      <c r="L64" s="51"/>
      <c r="M64" s="47"/>
    </row>
    <row r="65" spans="2:13" ht="15">
      <c r="B65" s="114"/>
      <c r="C65" s="106"/>
      <c r="D65" s="106" t="s">
        <v>19</v>
      </c>
      <c r="E65" s="116"/>
      <c r="F65" s="125"/>
      <c r="G65" s="46"/>
      <c r="H65" s="46"/>
      <c r="I65" s="46"/>
      <c r="J65" s="46"/>
      <c r="K65" s="51"/>
      <c r="L65" s="51"/>
      <c r="M65" s="47"/>
    </row>
    <row r="66" spans="2:13" ht="15">
      <c r="B66" s="114"/>
      <c r="C66" s="106"/>
      <c r="D66" s="106" t="s">
        <v>20</v>
      </c>
      <c r="E66" s="116"/>
      <c r="F66" s="125"/>
      <c r="G66" s="46"/>
      <c r="H66" s="46"/>
      <c r="I66" s="46"/>
      <c r="J66" s="46"/>
      <c r="K66" s="51"/>
      <c r="L66" s="51"/>
      <c r="M66" s="47"/>
    </row>
    <row r="67" spans="2:13" ht="15.75" thickBot="1">
      <c r="B67" s="114"/>
      <c r="C67" s="106"/>
      <c r="D67" s="106"/>
      <c r="E67" s="108" t="s">
        <v>104</v>
      </c>
      <c r="F67" s="141"/>
      <c r="G67" s="54">
        <f>SUM(G64:G66)</f>
        <v>0</v>
      </c>
      <c r="H67" s="54">
        <f>SUM(H64:H66)</f>
        <v>0</v>
      </c>
      <c r="I67" s="54">
        <f>SUM(I64:I66)</f>
        <v>0</v>
      </c>
      <c r="J67" s="54">
        <f>SUM(J64:J66)</f>
        <v>0</v>
      </c>
      <c r="K67" s="51"/>
      <c r="L67" s="51"/>
      <c r="M67" s="47"/>
    </row>
    <row r="68" spans="2:13" ht="15">
      <c r="B68" s="114"/>
      <c r="C68" s="106"/>
      <c r="D68" s="106"/>
      <c r="E68" s="106"/>
      <c r="F68" s="141"/>
      <c r="G68" s="51"/>
      <c r="H68" s="51"/>
      <c r="I68" s="51"/>
      <c r="J68" s="51"/>
      <c r="K68" s="51"/>
      <c r="L68" s="51"/>
      <c r="M68" s="52"/>
    </row>
    <row r="69" spans="2:13" ht="15">
      <c r="B69" s="114"/>
      <c r="C69" s="106"/>
      <c r="D69" s="106" t="s">
        <v>35</v>
      </c>
      <c r="E69" s="116"/>
      <c r="F69" s="125"/>
      <c r="G69" s="46"/>
      <c r="H69" s="46"/>
      <c r="I69" s="46"/>
      <c r="J69" s="46"/>
      <c r="K69" s="51"/>
      <c r="L69" s="51"/>
      <c r="M69" s="47"/>
    </row>
    <row r="70" spans="2:13" ht="15">
      <c r="B70" s="114"/>
      <c r="C70" s="106"/>
      <c r="D70" s="106" t="s">
        <v>105</v>
      </c>
      <c r="E70" s="116"/>
      <c r="F70" s="125"/>
      <c r="G70" s="67"/>
      <c r="H70" s="67"/>
      <c r="I70" s="67"/>
      <c r="J70" s="67"/>
      <c r="K70" s="51"/>
      <c r="L70" s="51"/>
      <c r="M70" s="47"/>
    </row>
    <row r="71" spans="2:13" ht="15">
      <c r="B71" s="114"/>
      <c r="C71" s="106"/>
      <c r="D71" s="106" t="s">
        <v>161</v>
      </c>
      <c r="E71" s="116"/>
      <c r="F71" s="125"/>
      <c r="G71" s="67"/>
      <c r="H71" s="67"/>
      <c r="I71" s="67"/>
      <c r="J71" s="67"/>
      <c r="K71" s="51"/>
      <c r="L71" s="51"/>
      <c r="M71" s="92"/>
    </row>
    <row r="72" spans="2:13" ht="15.75" thickBot="1">
      <c r="B72" s="114"/>
      <c r="C72" s="106"/>
      <c r="D72" s="106"/>
      <c r="E72" s="108" t="s">
        <v>96</v>
      </c>
      <c r="F72" s="141"/>
      <c r="G72" s="54">
        <f>SUM(G69:G71)</f>
        <v>0</v>
      </c>
      <c r="H72" s="54">
        <f>SUM(H69:H71)</f>
        <v>0</v>
      </c>
      <c r="I72" s="54">
        <f>SUM(I69:I71)</f>
        <v>0</v>
      </c>
      <c r="J72" s="54">
        <f>SUM(J69:J71)</f>
        <v>0</v>
      </c>
      <c r="K72" s="51"/>
      <c r="L72" s="51"/>
      <c r="M72" s="130"/>
    </row>
    <row r="73" spans="2:13" ht="15">
      <c r="B73" s="114"/>
      <c r="C73" s="106"/>
      <c r="D73" s="106"/>
      <c r="E73" s="106"/>
      <c r="F73" s="141"/>
      <c r="G73" s="51"/>
      <c r="H73" s="51"/>
      <c r="I73" s="51"/>
      <c r="J73" s="51"/>
      <c r="K73" s="51"/>
      <c r="L73" s="51"/>
      <c r="M73" s="52"/>
    </row>
    <row r="74" spans="2:13" ht="15">
      <c r="B74" s="114"/>
      <c r="C74" s="106"/>
      <c r="D74" s="106" t="s">
        <v>97</v>
      </c>
      <c r="E74" s="116"/>
      <c r="F74" s="100"/>
      <c r="G74" s="51">
        <f>G61</f>
        <v>0</v>
      </c>
      <c r="H74" s="51">
        <f>G61+H61</f>
        <v>0</v>
      </c>
      <c r="I74" s="51">
        <f>G61+H61+I61</f>
        <v>0</v>
      </c>
      <c r="J74" s="51">
        <f>G61+H61+I61+J61</f>
        <v>0</v>
      </c>
      <c r="K74" s="51"/>
      <c r="L74" s="51"/>
      <c r="M74" s="58"/>
    </row>
    <row r="75" spans="2:13" ht="15">
      <c r="B75" s="114"/>
      <c r="C75" s="106"/>
      <c r="D75" s="106" t="s">
        <v>59</v>
      </c>
      <c r="E75" s="116"/>
      <c r="F75" s="100"/>
      <c r="G75" s="46"/>
      <c r="H75" s="46"/>
      <c r="I75" s="46"/>
      <c r="J75" s="46"/>
      <c r="K75" s="51"/>
      <c r="L75" s="51"/>
      <c r="M75" s="83"/>
    </row>
    <row r="76" spans="2:13" ht="15">
      <c r="B76" s="114"/>
      <c r="C76" s="106"/>
      <c r="D76" s="117" t="s">
        <v>60</v>
      </c>
      <c r="F76" s="100"/>
      <c r="G76" s="98"/>
      <c r="H76" s="98"/>
      <c r="I76" s="98"/>
      <c r="J76" s="98"/>
      <c r="K76" s="51"/>
      <c r="L76" s="51"/>
      <c r="M76" s="83"/>
    </row>
    <row r="77" spans="2:13" ht="15.75" thickBot="1">
      <c r="B77" s="114"/>
      <c r="C77" s="106"/>
      <c r="D77" s="106"/>
      <c r="E77" s="108" t="s">
        <v>61</v>
      </c>
      <c r="F77" s="100"/>
      <c r="G77" s="54">
        <f>SUM(G74:G76)</f>
        <v>0</v>
      </c>
      <c r="H77" s="54">
        <f>SUM(H74:H76)</f>
        <v>0</v>
      </c>
      <c r="I77" s="54">
        <f>SUM(I74:I76)</f>
        <v>0</v>
      </c>
      <c r="J77" s="54">
        <f>SUM(J74:J76)</f>
        <v>0</v>
      </c>
      <c r="K77" s="51"/>
      <c r="L77" s="51"/>
      <c r="M77" s="83"/>
    </row>
    <row r="78" spans="2:13" ht="55.5" customHeight="1">
      <c r="B78" s="114"/>
      <c r="C78" s="106"/>
      <c r="D78" s="106"/>
      <c r="E78" s="116"/>
      <c r="F78" s="100"/>
      <c r="G78" s="51"/>
      <c r="H78" s="51"/>
      <c r="I78" s="51"/>
      <c r="J78" s="51"/>
      <c r="K78" s="51"/>
      <c r="L78" s="51"/>
      <c r="M78" s="83"/>
    </row>
    <row r="79" spans="2:13" ht="15.75" thickBot="1">
      <c r="B79" s="114"/>
      <c r="C79" s="106"/>
      <c r="D79" s="106" t="s">
        <v>162</v>
      </c>
      <c r="E79" s="116"/>
      <c r="F79" s="141"/>
      <c r="G79" s="99"/>
      <c r="H79" s="99"/>
      <c r="I79" s="99"/>
      <c r="J79" s="99"/>
      <c r="K79" s="51"/>
      <c r="L79" s="51"/>
      <c r="M79" s="58"/>
    </row>
    <row r="80" spans="2:13" ht="15.75" thickTop="1">
      <c r="B80" s="114"/>
      <c r="C80" s="106"/>
      <c r="D80" s="106"/>
      <c r="E80" s="106"/>
      <c r="F80" s="141"/>
      <c r="G80" s="51"/>
      <c r="H80" s="51"/>
      <c r="I80" s="51"/>
      <c r="J80" s="51"/>
      <c r="K80" s="51"/>
      <c r="L80" s="51"/>
      <c r="M80" s="52"/>
    </row>
    <row r="81" spans="2:13" ht="15.75">
      <c r="B81" s="114"/>
      <c r="C81" s="74" t="s">
        <v>106</v>
      </c>
      <c r="D81" s="116"/>
      <c r="E81" s="118"/>
      <c r="F81" s="144"/>
      <c r="G81" s="51"/>
      <c r="H81" s="51"/>
      <c r="I81" s="51"/>
      <c r="J81" s="51"/>
      <c r="K81" s="51"/>
      <c r="L81" s="51"/>
      <c r="M81" s="52"/>
    </row>
    <row r="82" spans="2:13" ht="15">
      <c r="B82" s="114"/>
      <c r="C82" s="106"/>
      <c r="D82" s="106" t="s">
        <v>177</v>
      </c>
      <c r="E82" s="119"/>
      <c r="F82" s="65"/>
      <c r="G82" s="46">
        <f>G31</f>
        <v>0</v>
      </c>
      <c r="H82" s="46">
        <f>H31</f>
        <v>0</v>
      </c>
      <c r="I82" s="46">
        <f>I31</f>
        <v>0</v>
      </c>
      <c r="J82" s="46">
        <f>J31</f>
        <v>0</v>
      </c>
      <c r="K82" s="51"/>
      <c r="L82" s="51"/>
      <c r="M82" s="47"/>
    </row>
    <row r="83" spans="2:13" ht="15">
      <c r="B83" s="114"/>
      <c r="C83" s="106"/>
      <c r="D83" s="167" t="s">
        <v>164</v>
      </c>
      <c r="E83" s="210"/>
      <c r="F83" s="64"/>
      <c r="G83" s="46">
        <f>-G61</f>
        <v>0</v>
      </c>
      <c r="H83" s="46">
        <f>-H61</f>
        <v>0</v>
      </c>
      <c r="I83" s="46">
        <f>-I61</f>
        <v>0</v>
      </c>
      <c r="J83" s="46">
        <f>-J61</f>
        <v>0</v>
      </c>
      <c r="K83" s="51"/>
      <c r="L83" s="51"/>
      <c r="M83" s="58"/>
    </row>
    <row r="84" spans="2:13" ht="15">
      <c r="B84" s="114"/>
      <c r="C84" s="106"/>
      <c r="D84" s="167" t="s">
        <v>165</v>
      </c>
      <c r="E84" s="210"/>
      <c r="F84" s="71"/>
      <c r="G84" s="88" t="s">
        <v>0</v>
      </c>
      <c r="H84" s="46">
        <f>-(SUM(H65:H66)-SUM(G65:G66))</f>
        <v>0</v>
      </c>
      <c r="I84" s="46">
        <f>-(SUM(I65:I66)-SUM(H65:H66))</f>
        <v>0</v>
      </c>
      <c r="J84" s="46">
        <f>-(SUM(J65:J66)-SUM(I65:I66))</f>
        <v>0</v>
      </c>
      <c r="K84" s="51"/>
      <c r="L84" s="51"/>
      <c r="M84" s="58"/>
    </row>
    <row r="85" spans="2:13" ht="15">
      <c r="B85" s="114"/>
      <c r="C85" s="106"/>
      <c r="D85" s="167" t="s">
        <v>113</v>
      </c>
      <c r="E85" s="210"/>
      <c r="F85" s="100"/>
      <c r="G85" s="46">
        <f>G72</f>
        <v>0</v>
      </c>
      <c r="H85" s="46">
        <f>H72-G72</f>
        <v>0</v>
      </c>
      <c r="I85" s="46">
        <f>I72-H72</f>
        <v>0</v>
      </c>
      <c r="J85" s="46">
        <f>J72-I72</f>
        <v>0</v>
      </c>
      <c r="K85" s="51"/>
      <c r="L85" s="51"/>
      <c r="M85" s="58"/>
    </row>
    <row r="86" spans="2:13" ht="15">
      <c r="B86" s="114"/>
      <c r="C86" s="106"/>
      <c r="D86" s="160" t="s">
        <v>114</v>
      </c>
      <c r="E86" s="213"/>
      <c r="F86" s="100"/>
      <c r="G86" s="85" t="s">
        <v>1</v>
      </c>
      <c r="H86" s="19">
        <f>H70+H79-G79-G70</f>
        <v>0</v>
      </c>
      <c r="I86" s="101">
        <f>I70+I79-H79-H70</f>
        <v>0</v>
      </c>
      <c r="J86" s="101">
        <f>J70+J79-I79-I70</f>
        <v>0</v>
      </c>
      <c r="K86" s="51"/>
      <c r="L86" s="51"/>
      <c r="M86" s="58"/>
    </row>
    <row r="87" spans="2:13" ht="15">
      <c r="B87" s="114"/>
      <c r="C87" s="106"/>
      <c r="D87" s="160" t="s">
        <v>115</v>
      </c>
      <c r="E87" s="213"/>
      <c r="F87" s="71"/>
      <c r="G87" s="46"/>
      <c r="H87" s="46"/>
      <c r="I87" s="46"/>
      <c r="J87" s="46"/>
      <c r="K87" s="51"/>
      <c r="L87" s="51"/>
      <c r="M87" s="58"/>
    </row>
    <row r="88" spans="2:13" ht="15.75" thickBot="1">
      <c r="B88" s="114"/>
      <c r="C88" s="106"/>
      <c r="D88" s="106"/>
      <c r="E88" s="121" t="s">
        <v>179</v>
      </c>
      <c r="F88" s="145"/>
      <c r="G88" s="57">
        <f>SUM(G82:G87)</f>
        <v>0</v>
      </c>
      <c r="H88" s="57">
        <f>SUM(H82:H87)</f>
        <v>0</v>
      </c>
      <c r="I88" s="57">
        <f>SUM(I82:I87)</f>
        <v>0</v>
      </c>
      <c r="J88" s="57">
        <f>SUM(J82:J87)</f>
        <v>0</v>
      </c>
      <c r="K88" s="51"/>
      <c r="L88" s="51"/>
      <c r="M88" s="47"/>
    </row>
    <row r="89" spans="2:13" ht="15.75" thickTop="1">
      <c r="B89" s="114"/>
      <c r="C89" s="106"/>
      <c r="D89" s="106"/>
      <c r="E89" s="119"/>
      <c r="F89" s="145"/>
      <c r="G89" s="56"/>
      <c r="H89" s="56"/>
      <c r="I89" s="56"/>
      <c r="J89" s="56"/>
      <c r="K89" s="51"/>
      <c r="L89" s="51"/>
      <c r="M89" s="52"/>
    </row>
    <row r="90" spans="2:13" ht="15.75">
      <c r="B90" s="114"/>
      <c r="C90" s="74" t="s">
        <v>50</v>
      </c>
      <c r="D90" s="106"/>
      <c r="E90" s="119"/>
      <c r="F90" s="145"/>
      <c r="G90" s="56"/>
      <c r="H90" s="56"/>
      <c r="I90" s="56"/>
      <c r="J90" s="56"/>
      <c r="K90" s="51"/>
      <c r="L90" s="51"/>
      <c r="M90" s="52"/>
    </row>
    <row r="91" spans="2:13" ht="15">
      <c r="B91" s="114"/>
      <c r="C91" s="106"/>
      <c r="D91" s="106" t="s">
        <v>29</v>
      </c>
      <c r="E91" s="106"/>
      <c r="F91" s="141"/>
      <c r="G91" s="56"/>
      <c r="H91" s="56"/>
      <c r="I91" s="56"/>
      <c r="J91" s="56"/>
      <c r="K91" s="51"/>
      <c r="L91" s="51"/>
      <c r="M91" s="52"/>
    </row>
    <row r="92" spans="2:13" ht="15">
      <c r="B92" s="114"/>
      <c r="C92" s="106"/>
      <c r="D92" s="108"/>
      <c r="E92" s="106" t="s">
        <v>45</v>
      </c>
      <c r="F92" s="141"/>
      <c r="G92" s="46"/>
      <c r="H92" s="56"/>
      <c r="I92" s="56"/>
      <c r="J92" s="56"/>
      <c r="K92" s="51"/>
      <c r="L92" s="51"/>
      <c r="M92" s="58"/>
    </row>
    <row r="93" spans="2:13" ht="15.75">
      <c r="B93" s="114"/>
      <c r="C93" s="106"/>
      <c r="D93" s="108"/>
      <c r="E93" s="122" t="s">
        <v>49</v>
      </c>
      <c r="F93" s="146"/>
      <c r="G93" s="46"/>
      <c r="H93" s="51"/>
      <c r="I93" s="51"/>
      <c r="J93" s="51"/>
      <c r="K93" s="51"/>
      <c r="L93" s="51"/>
      <c r="M93" s="47"/>
    </row>
    <row r="94" spans="2:13" ht="15">
      <c r="B94" s="114"/>
      <c r="C94" s="106"/>
      <c r="D94" s="106" t="s">
        <v>30</v>
      </c>
      <c r="E94" s="106"/>
      <c r="F94" s="141"/>
      <c r="G94" s="46" t="s">
        <v>9</v>
      </c>
      <c r="H94" s="51"/>
      <c r="I94" s="51"/>
      <c r="J94" s="51"/>
      <c r="K94" s="51"/>
      <c r="L94" s="51"/>
      <c r="M94" s="47"/>
    </row>
    <row r="95" spans="2:13" ht="15">
      <c r="B95" s="114"/>
      <c r="C95" s="106"/>
      <c r="D95" s="108"/>
      <c r="E95" s="106" t="s">
        <v>45</v>
      </c>
      <c r="F95" s="141"/>
      <c r="G95" s="46"/>
      <c r="H95" s="51"/>
      <c r="I95" s="51"/>
      <c r="J95" s="51"/>
      <c r="K95" s="51"/>
      <c r="L95" s="51"/>
      <c r="M95" s="58"/>
    </row>
    <row r="96" spans="2:13" ht="15.75">
      <c r="B96" s="114"/>
      <c r="C96" s="106"/>
      <c r="D96" s="108"/>
      <c r="E96" s="122" t="s">
        <v>49</v>
      </c>
      <c r="F96" s="146"/>
      <c r="G96" s="53"/>
      <c r="H96" s="51"/>
      <c r="I96" s="51"/>
      <c r="J96" s="51"/>
      <c r="K96" s="51"/>
      <c r="L96" s="51"/>
      <c r="M96" s="47"/>
    </row>
    <row r="97" spans="2:13" ht="15.75" thickBot="1">
      <c r="B97" s="114"/>
      <c r="C97" s="106"/>
      <c r="D97" s="106"/>
      <c r="E97" s="108" t="s">
        <v>31</v>
      </c>
      <c r="F97" s="141"/>
      <c r="G97" s="68">
        <f>G92+G93+G95+G96</f>
        <v>0</v>
      </c>
      <c r="H97" s="51"/>
      <c r="I97" s="51"/>
      <c r="J97" s="51"/>
      <c r="K97" s="51"/>
      <c r="L97" s="51"/>
      <c r="M97" s="131"/>
    </row>
    <row r="98" spans="2:13" ht="15.75" thickTop="1">
      <c r="B98" s="114"/>
      <c r="C98" s="116"/>
      <c r="D98" s="106"/>
      <c r="E98" s="106"/>
      <c r="F98" s="60"/>
      <c r="G98" s="45"/>
      <c r="H98" s="45"/>
      <c r="I98" s="45"/>
      <c r="J98" s="45"/>
      <c r="K98" s="45"/>
      <c r="L98" s="45"/>
      <c r="M98" s="52"/>
    </row>
    <row r="99" spans="2:13" ht="15">
      <c r="B99" s="114"/>
      <c r="G99" s="2"/>
      <c r="H99" s="2"/>
      <c r="I99" s="2"/>
      <c r="J99" s="2"/>
      <c r="K99" s="2"/>
      <c r="L99" s="2"/>
      <c r="M99" s="132"/>
    </row>
    <row r="100" spans="2:13" ht="16.5" thickBot="1">
      <c r="B100" s="114"/>
      <c r="C100" s="229" t="s">
        <v>6</v>
      </c>
      <c r="D100" s="229"/>
      <c r="E100" s="229"/>
      <c r="F100" s="229"/>
      <c r="G100" s="229"/>
      <c r="H100" s="229"/>
      <c r="I100" s="229"/>
      <c r="J100" s="229"/>
      <c r="K100" s="229"/>
      <c r="L100" s="229"/>
      <c r="M100" s="253"/>
    </row>
    <row r="101" spans="2:13" ht="15.75">
      <c r="B101" s="114"/>
      <c r="C101" s="254"/>
      <c r="D101" s="255"/>
      <c r="E101" s="255"/>
      <c r="F101" s="255"/>
      <c r="G101" s="255"/>
      <c r="H101" s="255"/>
      <c r="I101" s="255"/>
      <c r="J101" s="255"/>
      <c r="K101" s="255"/>
      <c r="L101" s="255"/>
      <c r="M101" s="256"/>
    </row>
    <row r="102" spans="2:13" ht="15">
      <c r="B102" s="114"/>
      <c r="G102" s="2"/>
      <c r="H102" s="2"/>
      <c r="I102" s="2"/>
      <c r="J102" s="2"/>
      <c r="K102" s="2"/>
      <c r="L102" s="2"/>
      <c r="M102" s="132"/>
    </row>
    <row r="103" spans="2:13" ht="16.5" thickBot="1">
      <c r="B103" s="114"/>
      <c r="C103" s="229" t="s">
        <v>7</v>
      </c>
      <c r="D103" s="229"/>
      <c r="E103" s="229"/>
      <c r="F103" s="229"/>
      <c r="G103" s="229"/>
      <c r="H103" s="229"/>
      <c r="I103" s="229"/>
      <c r="J103" s="229"/>
      <c r="K103" s="229"/>
      <c r="L103" s="229"/>
      <c r="M103" s="253"/>
    </row>
    <row r="104" spans="2:13" ht="15.75">
      <c r="B104" s="114"/>
      <c r="C104" s="254"/>
      <c r="D104" s="255"/>
      <c r="E104" s="255"/>
      <c r="F104" s="255"/>
      <c r="G104" s="255"/>
      <c r="H104" s="255"/>
      <c r="I104" s="255"/>
      <c r="J104" s="255"/>
      <c r="K104" s="255"/>
      <c r="L104" s="255"/>
      <c r="M104" s="256"/>
    </row>
    <row r="105" spans="2:13" ht="15">
      <c r="B105" s="114"/>
      <c r="G105" s="2"/>
      <c r="H105" s="2"/>
      <c r="I105" s="2"/>
      <c r="J105" s="2"/>
      <c r="K105" s="2"/>
      <c r="L105" s="2"/>
      <c r="M105" s="132"/>
    </row>
    <row r="106" spans="2:13" ht="16.5" thickBot="1">
      <c r="B106" s="114"/>
      <c r="C106" s="229" t="s">
        <v>8</v>
      </c>
      <c r="D106" s="229"/>
      <c r="E106" s="229"/>
      <c r="F106" s="229"/>
      <c r="G106" s="229"/>
      <c r="H106" s="229"/>
      <c r="I106" s="229"/>
      <c r="J106" s="229"/>
      <c r="K106" s="229"/>
      <c r="L106" s="229"/>
      <c r="M106" s="253"/>
    </row>
    <row r="107" spans="2:13" ht="15.75">
      <c r="B107" s="114"/>
      <c r="C107" s="251"/>
      <c r="D107" s="251"/>
      <c r="E107" s="251"/>
      <c r="F107" s="251"/>
      <c r="G107" s="251"/>
      <c r="H107" s="251"/>
      <c r="I107" s="251"/>
      <c r="J107" s="251"/>
      <c r="K107" s="251"/>
      <c r="L107" s="251"/>
      <c r="M107" s="252"/>
    </row>
    <row r="108" spans="2:13" ht="15.75" thickBot="1">
      <c r="B108" s="123"/>
      <c r="C108" s="124"/>
      <c r="D108" s="124"/>
      <c r="E108" s="124"/>
      <c r="F108" s="61"/>
      <c r="G108" s="6"/>
      <c r="H108" s="6"/>
      <c r="I108" s="6"/>
      <c r="J108" s="6"/>
      <c r="K108" s="6"/>
      <c r="L108" s="6"/>
      <c r="M108" s="133"/>
    </row>
  </sheetData>
  <sheetProtection/>
  <mergeCells count="8">
    <mergeCell ref="C2:J2"/>
    <mergeCell ref="H3:J3"/>
    <mergeCell ref="C107:M107"/>
    <mergeCell ref="C100:M100"/>
    <mergeCell ref="C101:M101"/>
    <mergeCell ref="C103:M103"/>
    <mergeCell ref="C104:M104"/>
    <mergeCell ref="C106:M106"/>
  </mergeCells>
  <printOptions gridLines="1" horizontalCentered="1"/>
  <pageMargins left="0.17" right="0.08" top="0.4" bottom="0.45" header="0.22" footer="0.3"/>
  <pageSetup fitToHeight="1" fitToWidth="1" orientation="portrait" scale="42"/>
</worksheet>
</file>

<file path=xl/worksheets/sheet4.xml><?xml version="1.0" encoding="utf-8"?>
<worksheet xmlns="http://schemas.openxmlformats.org/spreadsheetml/2006/main" xmlns:r="http://schemas.openxmlformats.org/officeDocument/2006/relationships">
  <sheetPr>
    <pageSetUpPr fitToPage="1"/>
  </sheetPr>
  <dimension ref="B2:T108"/>
  <sheetViews>
    <sheetView zoomScalePageLayoutView="0" workbookViewId="0" topLeftCell="A1">
      <selection activeCell="C2" sqref="C2:J2"/>
    </sheetView>
  </sheetViews>
  <sheetFormatPr defaultColWidth="8.8515625" defaultRowHeight="15"/>
  <cols>
    <col min="1" max="1" width="3.421875" style="0" customWidth="1"/>
    <col min="2" max="2" width="2.8515625" style="112" customWidth="1"/>
    <col min="3" max="3" width="4.140625" style="112" customWidth="1"/>
    <col min="4" max="4" width="3.8515625" style="112" customWidth="1"/>
    <col min="5" max="5" width="45.00390625" style="112" customWidth="1"/>
    <col min="6" max="6" width="19.140625" style="43" customWidth="1"/>
    <col min="7" max="10" width="16.421875" style="1" customWidth="1"/>
    <col min="11" max="12" width="2.7109375" style="1" customWidth="1"/>
    <col min="13" max="13" width="48.28125" style="112" customWidth="1"/>
    <col min="14" max="14" width="8.8515625" style="0" customWidth="1"/>
    <col min="15" max="15" width="12.140625" style="0" bestFit="1" customWidth="1"/>
    <col min="16" max="16" width="9.8515625" style="0" bestFit="1" customWidth="1"/>
    <col min="17" max="17" width="12.140625" style="0" bestFit="1" customWidth="1"/>
  </cols>
  <sheetData>
    <row r="1" ht="15.75" thickBot="1"/>
    <row r="2" spans="2:13" ht="24.75" thickBot="1">
      <c r="B2" s="113"/>
      <c r="C2" s="247" t="s">
        <v>107</v>
      </c>
      <c r="D2" s="232"/>
      <c r="E2" s="232"/>
      <c r="F2" s="232"/>
      <c r="G2" s="232"/>
      <c r="H2" s="232"/>
      <c r="I2" s="232"/>
      <c r="J2" s="232"/>
      <c r="K2" s="10"/>
      <c r="L2" s="5"/>
      <c r="M2" s="126" t="s">
        <v>191</v>
      </c>
    </row>
    <row r="3" spans="2:13" ht="24.75" thickBot="1">
      <c r="B3" s="114"/>
      <c r="C3" s="115"/>
      <c r="D3" s="115"/>
      <c r="E3" s="115" t="s">
        <v>56</v>
      </c>
      <c r="F3" s="7"/>
      <c r="G3" s="7"/>
      <c r="H3" s="248" t="s">
        <v>13</v>
      </c>
      <c r="I3" s="249"/>
      <c r="J3" s="250"/>
      <c r="K3" s="8"/>
      <c r="L3" s="2"/>
      <c r="M3" s="127"/>
    </row>
    <row r="4" spans="2:13" ht="16.5" thickBot="1">
      <c r="B4" s="114"/>
      <c r="C4" s="75" t="s">
        <v>38</v>
      </c>
      <c r="E4" s="107"/>
      <c r="F4" s="140" t="s">
        <v>40</v>
      </c>
      <c r="G4" s="66" t="s">
        <v>14</v>
      </c>
      <c r="H4" s="32" t="s">
        <v>10</v>
      </c>
      <c r="I4" s="33" t="s">
        <v>11</v>
      </c>
      <c r="J4" s="34" t="s">
        <v>12</v>
      </c>
      <c r="K4" s="2"/>
      <c r="L4" s="2"/>
      <c r="M4" s="127"/>
    </row>
    <row r="5" spans="2:13" ht="15">
      <c r="B5" s="114"/>
      <c r="C5" s="106" t="s">
        <v>157</v>
      </c>
      <c r="E5" s="107"/>
      <c r="F5" s="141"/>
      <c r="G5" s="44"/>
      <c r="H5" s="44"/>
      <c r="I5" s="44"/>
      <c r="J5" s="44"/>
      <c r="K5" s="45"/>
      <c r="L5" s="45"/>
      <c r="M5" s="128"/>
    </row>
    <row r="6" spans="2:13" ht="15">
      <c r="B6" s="114"/>
      <c r="C6" s="134"/>
      <c r="D6" s="107" t="s">
        <v>110</v>
      </c>
      <c r="F6" s="141"/>
      <c r="G6" s="46"/>
      <c r="H6" s="46"/>
      <c r="I6" s="46"/>
      <c r="J6" s="46"/>
      <c r="K6" s="45"/>
      <c r="L6" s="45"/>
      <c r="M6" s="58"/>
    </row>
    <row r="7" spans="2:13" ht="15">
      <c r="B7" s="114"/>
      <c r="C7" s="134"/>
      <c r="D7" s="107" t="s">
        <v>18</v>
      </c>
      <c r="F7" s="141"/>
      <c r="G7" s="48"/>
      <c r="H7" s="48"/>
      <c r="I7" s="48"/>
      <c r="J7" s="48"/>
      <c r="K7" s="45"/>
      <c r="L7" s="45"/>
      <c r="M7" s="58"/>
    </row>
    <row r="8" spans="2:13" ht="15">
      <c r="B8" s="114"/>
      <c r="C8" s="134"/>
      <c r="D8" s="106" t="s">
        <v>119</v>
      </c>
      <c r="F8" s="141"/>
      <c r="G8" s="45"/>
      <c r="H8" s="45">
        <f>H6*H7</f>
        <v>0</v>
      </c>
      <c r="I8" s="45">
        <f>I6*I7</f>
        <v>0</v>
      </c>
      <c r="J8" s="45">
        <f>J6*J7</f>
        <v>0</v>
      </c>
      <c r="K8" s="45"/>
      <c r="L8" s="45"/>
      <c r="M8" s="58"/>
    </row>
    <row r="9" spans="2:13" ht="15">
      <c r="B9" s="114"/>
      <c r="D9" s="106" t="s">
        <v>158</v>
      </c>
      <c r="F9" s="141"/>
      <c r="G9" s="46"/>
      <c r="H9" s="46"/>
      <c r="I9" s="46"/>
      <c r="J9" s="46"/>
      <c r="K9" s="45"/>
      <c r="L9" s="45"/>
      <c r="M9" s="58"/>
    </row>
    <row r="10" spans="2:13" ht="15">
      <c r="B10" s="114"/>
      <c r="D10" s="106"/>
      <c r="E10" s="108" t="s">
        <v>159</v>
      </c>
      <c r="F10" s="141"/>
      <c r="G10" s="49">
        <f>SUM(G8:G9)</f>
        <v>0</v>
      </c>
      <c r="H10" s="49">
        <f>SUM(H8:H9)</f>
        <v>0</v>
      </c>
      <c r="I10" s="49">
        <f>SUM(I8:I9)</f>
        <v>0</v>
      </c>
      <c r="J10" s="49">
        <f>SUM(J8:J9)</f>
        <v>0</v>
      </c>
      <c r="K10" s="45"/>
      <c r="L10" s="45"/>
      <c r="M10" s="58"/>
    </row>
    <row r="11" spans="2:13" ht="15">
      <c r="B11" s="114"/>
      <c r="D11" s="106"/>
      <c r="F11" s="141"/>
      <c r="G11" s="45"/>
      <c r="H11" s="45"/>
      <c r="I11" s="45"/>
      <c r="J11" s="45"/>
      <c r="K11" s="45"/>
      <c r="L11" s="45"/>
      <c r="M11" s="47"/>
    </row>
    <row r="12" spans="2:13" ht="15">
      <c r="B12" s="114"/>
      <c r="C12" s="106" t="s">
        <v>154</v>
      </c>
      <c r="D12" s="116"/>
      <c r="E12" s="106"/>
      <c r="F12" s="141"/>
      <c r="G12" s="45"/>
      <c r="H12" s="45"/>
      <c r="I12" s="45"/>
      <c r="J12" s="45"/>
      <c r="K12" s="45"/>
      <c r="L12" s="45"/>
      <c r="M12" s="47"/>
    </row>
    <row r="13" spans="2:13" ht="15">
      <c r="B13" s="114"/>
      <c r="C13" s="116"/>
      <c r="D13" s="106" t="s">
        <v>41</v>
      </c>
      <c r="E13" s="116"/>
      <c r="F13" s="125"/>
      <c r="G13" s="45"/>
      <c r="H13" s="45"/>
      <c r="I13" s="45"/>
      <c r="J13" s="45"/>
      <c r="K13" s="45"/>
      <c r="L13" s="45"/>
      <c r="M13" s="47"/>
    </row>
    <row r="14" spans="2:13" ht="15">
      <c r="B14" s="114"/>
      <c r="C14" s="116"/>
      <c r="D14" s="106"/>
      <c r="E14" s="117" t="s">
        <v>24</v>
      </c>
      <c r="F14" s="141"/>
      <c r="G14" s="46"/>
      <c r="H14" s="46"/>
      <c r="I14" s="46"/>
      <c r="J14" s="46"/>
      <c r="K14" s="45"/>
      <c r="L14" s="45"/>
      <c r="M14" s="58"/>
    </row>
    <row r="15" spans="2:13" ht="15">
      <c r="B15" s="114"/>
      <c r="C15" s="116"/>
      <c r="D15" s="106"/>
      <c r="E15" s="117" t="s">
        <v>25</v>
      </c>
      <c r="F15" s="141"/>
      <c r="G15" s="46"/>
      <c r="H15" s="46"/>
      <c r="I15" s="46"/>
      <c r="J15" s="46"/>
      <c r="K15" s="45"/>
      <c r="L15" s="45"/>
      <c r="M15" s="47"/>
    </row>
    <row r="16" spans="2:13" ht="15">
      <c r="B16" s="114"/>
      <c r="C16" s="116"/>
      <c r="D16" s="106"/>
      <c r="E16" s="117" t="s">
        <v>26</v>
      </c>
      <c r="F16" s="141"/>
      <c r="G16" s="46"/>
      <c r="H16" s="46"/>
      <c r="I16" s="46"/>
      <c r="J16" s="46"/>
      <c r="K16" s="45"/>
      <c r="L16" s="45"/>
      <c r="M16" s="47"/>
    </row>
    <row r="17" spans="2:13" ht="15">
      <c r="B17" s="114"/>
      <c r="C17" s="116"/>
      <c r="D17" s="106" t="s">
        <v>42</v>
      </c>
      <c r="E17" s="116"/>
      <c r="F17" s="125"/>
      <c r="G17" s="46"/>
      <c r="H17" s="46"/>
      <c r="I17" s="46"/>
      <c r="J17" s="46"/>
      <c r="K17" s="45"/>
      <c r="L17" s="45"/>
      <c r="M17" s="47"/>
    </row>
    <row r="18" spans="2:13" ht="15">
      <c r="B18" s="114"/>
      <c r="C18" s="116"/>
      <c r="D18" s="106" t="s">
        <v>37</v>
      </c>
      <c r="E18" s="116"/>
      <c r="F18" s="125"/>
      <c r="G18" s="46"/>
      <c r="H18" s="46"/>
      <c r="I18" s="46"/>
      <c r="J18" s="46"/>
      <c r="K18" s="45"/>
      <c r="L18" s="45"/>
      <c r="M18" s="47"/>
    </row>
    <row r="19" spans="2:13" ht="15">
      <c r="B19" s="114"/>
      <c r="C19" s="116"/>
      <c r="D19" s="106" t="s">
        <v>43</v>
      </c>
      <c r="E19" s="116"/>
      <c r="F19" s="125"/>
      <c r="G19" s="46"/>
      <c r="H19" s="46"/>
      <c r="I19" s="46"/>
      <c r="J19" s="46"/>
      <c r="K19" s="45"/>
      <c r="L19" s="45"/>
      <c r="M19" s="47"/>
    </row>
    <row r="20" spans="2:13" ht="15">
      <c r="B20" s="114"/>
      <c r="C20" s="116"/>
      <c r="D20" s="106" t="s">
        <v>44</v>
      </c>
      <c r="E20" s="116"/>
      <c r="F20" s="125"/>
      <c r="G20" s="46"/>
      <c r="H20" s="46"/>
      <c r="I20" s="46"/>
      <c r="J20" s="46"/>
      <c r="K20" s="45"/>
      <c r="L20" s="45"/>
      <c r="M20" s="47"/>
    </row>
    <row r="21" spans="2:13" ht="15">
      <c r="B21" s="114"/>
      <c r="C21" s="116"/>
      <c r="D21" s="106" t="s">
        <v>155</v>
      </c>
      <c r="E21" s="117"/>
      <c r="F21" s="125"/>
      <c r="G21" s="51"/>
      <c r="H21" s="51"/>
      <c r="I21" s="51"/>
      <c r="J21" s="51"/>
      <c r="K21" s="45"/>
      <c r="L21" s="45"/>
      <c r="M21" s="58"/>
    </row>
    <row r="22" spans="2:13" ht="15">
      <c r="B22" s="114"/>
      <c r="C22" s="116"/>
      <c r="D22" s="108" t="s">
        <v>77</v>
      </c>
      <c r="E22" s="117" t="s">
        <v>63</v>
      </c>
      <c r="F22" s="125"/>
      <c r="G22" s="46"/>
      <c r="H22" s="46"/>
      <c r="I22" s="46"/>
      <c r="J22" s="46"/>
      <c r="K22" s="45"/>
      <c r="L22" s="45"/>
      <c r="M22" s="58"/>
    </row>
    <row r="23" spans="2:13" ht="15">
      <c r="B23" s="114"/>
      <c r="C23" s="116"/>
      <c r="D23" s="108" t="s">
        <v>78</v>
      </c>
      <c r="E23" s="117" t="s">
        <v>63</v>
      </c>
      <c r="F23" s="125"/>
      <c r="G23" s="46"/>
      <c r="H23" s="46"/>
      <c r="I23" s="46"/>
      <c r="J23" s="46"/>
      <c r="K23" s="45"/>
      <c r="L23" s="45"/>
      <c r="M23" s="58"/>
    </row>
    <row r="24" spans="2:13" ht="15">
      <c r="B24" s="114"/>
      <c r="C24" s="116"/>
      <c r="D24" s="108" t="s">
        <v>79</v>
      </c>
      <c r="E24" s="117" t="s">
        <v>63</v>
      </c>
      <c r="F24" s="125"/>
      <c r="G24" s="46"/>
      <c r="H24" s="46"/>
      <c r="I24" s="46"/>
      <c r="J24" s="46"/>
      <c r="K24" s="45"/>
      <c r="L24" s="45"/>
      <c r="M24" s="58"/>
    </row>
    <row r="25" spans="2:13" ht="15">
      <c r="B25" s="114"/>
      <c r="C25" s="116"/>
      <c r="D25" s="108" t="s">
        <v>80</v>
      </c>
      <c r="E25" s="117" t="s">
        <v>63</v>
      </c>
      <c r="F25" s="125"/>
      <c r="G25" s="46"/>
      <c r="H25" s="46"/>
      <c r="I25" s="46"/>
      <c r="J25" s="46"/>
      <c r="K25" s="45"/>
      <c r="L25" s="45"/>
      <c r="M25" s="58"/>
    </row>
    <row r="26" spans="2:13" ht="15">
      <c r="B26" s="114"/>
      <c r="C26" s="116"/>
      <c r="D26" s="108" t="s">
        <v>81</v>
      </c>
      <c r="E26" s="117" t="s">
        <v>63</v>
      </c>
      <c r="F26" s="125"/>
      <c r="G26" s="46"/>
      <c r="H26" s="46"/>
      <c r="I26" s="46"/>
      <c r="J26" s="46"/>
      <c r="K26" s="45"/>
      <c r="L26" s="45"/>
      <c r="M26" s="58"/>
    </row>
    <row r="27" spans="2:13" ht="15">
      <c r="B27" s="114"/>
      <c r="C27" s="116"/>
      <c r="D27" s="108" t="s">
        <v>82</v>
      </c>
      <c r="E27" s="117" t="s">
        <v>63</v>
      </c>
      <c r="F27" s="125"/>
      <c r="G27" s="46"/>
      <c r="H27" s="46"/>
      <c r="I27" s="46"/>
      <c r="J27" s="46"/>
      <c r="K27" s="45"/>
      <c r="L27" s="45"/>
      <c r="M27" s="58"/>
    </row>
    <row r="28" spans="2:13" ht="15">
      <c r="B28" s="114"/>
      <c r="C28" s="116"/>
      <c r="D28" s="107" t="s">
        <v>151</v>
      </c>
      <c r="F28" s="125"/>
      <c r="G28" s="46"/>
      <c r="H28" s="46"/>
      <c r="I28" s="46"/>
      <c r="J28" s="46"/>
      <c r="K28" s="45"/>
      <c r="L28" s="45"/>
      <c r="M28" s="47"/>
    </row>
    <row r="29" spans="2:13" ht="15">
      <c r="B29" s="114"/>
      <c r="C29" s="116"/>
      <c r="E29" s="108" t="s">
        <v>152</v>
      </c>
      <c r="F29" s="141"/>
      <c r="G29" s="49">
        <f>SUM(G14:G28)</f>
        <v>0</v>
      </c>
      <c r="H29" s="49">
        <f>SUM(H14:H28)</f>
        <v>0</v>
      </c>
      <c r="I29" s="49">
        <f>SUM(I14:I28)</f>
        <v>0</v>
      </c>
      <c r="J29" s="49">
        <f>SUM(J14:J28)</f>
        <v>0</v>
      </c>
      <c r="K29" s="45"/>
      <c r="L29" s="45"/>
      <c r="M29" s="47"/>
    </row>
    <row r="30" spans="2:17" ht="15">
      <c r="B30" s="114"/>
      <c r="C30" s="116"/>
      <c r="D30" s="142"/>
      <c r="E30" s="116"/>
      <c r="F30" s="143"/>
      <c r="G30" s="45"/>
      <c r="H30" s="45"/>
      <c r="I30" s="45"/>
      <c r="J30" s="45"/>
      <c r="K30" s="45"/>
      <c r="L30" s="45"/>
      <c r="M30" s="47"/>
      <c r="Q30" s="62"/>
    </row>
    <row r="31" spans="2:18" ht="16.5" thickBot="1">
      <c r="B31" s="114"/>
      <c r="C31" s="106"/>
      <c r="D31" s="106"/>
      <c r="E31" s="142" t="s">
        <v>153</v>
      </c>
      <c r="F31" s="141"/>
      <c r="G31" s="50">
        <f>G10-G29</f>
        <v>0</v>
      </c>
      <c r="H31" s="50">
        <f>H10-H29</f>
        <v>0</v>
      </c>
      <c r="I31" s="50">
        <f>I10-I29</f>
        <v>0</v>
      </c>
      <c r="J31" s="50">
        <f>J10-J29</f>
        <v>0</v>
      </c>
      <c r="K31" s="45"/>
      <c r="L31" s="45"/>
      <c r="M31" s="47"/>
      <c r="Q31" s="42"/>
      <c r="R31" s="42"/>
    </row>
    <row r="32" spans="2:18" ht="15.75" thickTop="1">
      <c r="B32" s="114"/>
      <c r="C32" s="106"/>
      <c r="D32" s="106"/>
      <c r="E32" s="106"/>
      <c r="F32" s="141"/>
      <c r="G32" s="45"/>
      <c r="H32" s="45"/>
      <c r="I32" s="45"/>
      <c r="J32" s="45"/>
      <c r="K32" s="45"/>
      <c r="L32" s="45"/>
      <c r="M32" s="52"/>
      <c r="P32" s="43"/>
      <c r="Q32" s="62"/>
      <c r="R32" s="42"/>
    </row>
    <row r="33" spans="2:20" ht="15">
      <c r="B33" s="114"/>
      <c r="C33" s="107" t="s">
        <v>129</v>
      </c>
      <c r="D33" s="107"/>
      <c r="E33" s="107"/>
      <c r="F33" s="141"/>
      <c r="G33" s="51"/>
      <c r="H33" s="51"/>
      <c r="I33" s="51"/>
      <c r="J33" s="51"/>
      <c r="K33" s="51"/>
      <c r="L33" s="51"/>
      <c r="M33" s="52"/>
      <c r="O33" s="42"/>
      <c r="P33" s="63"/>
      <c r="Q33" s="42"/>
      <c r="R33" s="42"/>
      <c r="S33" s="42"/>
      <c r="T33" s="42"/>
    </row>
    <row r="34" spans="2:20" ht="15">
      <c r="B34" s="114"/>
      <c r="C34" s="107" t="s">
        <v>9</v>
      </c>
      <c r="D34" s="107" t="s">
        <v>89</v>
      </c>
      <c r="E34" s="107"/>
      <c r="F34" s="141"/>
      <c r="G34" s="46"/>
      <c r="H34" s="46"/>
      <c r="I34" s="46"/>
      <c r="J34" s="46"/>
      <c r="K34" s="51"/>
      <c r="L34" s="51"/>
      <c r="M34" s="58"/>
      <c r="O34" s="42"/>
      <c r="P34" s="42"/>
      <c r="Q34" s="42"/>
      <c r="R34" s="62"/>
      <c r="S34" s="62"/>
      <c r="T34" s="62"/>
    </row>
    <row r="35" spans="2:20" ht="22.5" customHeight="1">
      <c r="B35" s="114"/>
      <c r="C35" s="107"/>
      <c r="D35" s="107" t="s">
        <v>90</v>
      </c>
      <c r="E35" s="107"/>
      <c r="F35" s="141"/>
      <c r="G35" s="53"/>
      <c r="H35" s="53"/>
      <c r="I35" s="53"/>
      <c r="J35" s="53"/>
      <c r="K35" s="51"/>
      <c r="L35" s="51"/>
      <c r="M35" s="58"/>
      <c r="O35" s="63"/>
      <c r="P35" s="63"/>
      <c r="Q35" s="63"/>
      <c r="R35" s="63"/>
      <c r="S35" s="62"/>
      <c r="T35" s="62"/>
    </row>
    <row r="36" spans="2:20" ht="15.75" thickBot="1">
      <c r="B36" s="114"/>
      <c r="C36" s="107"/>
      <c r="E36" s="135" t="s">
        <v>130</v>
      </c>
      <c r="F36" s="65"/>
      <c r="G36" s="54">
        <f>SUM(G34:G35)</f>
        <v>0</v>
      </c>
      <c r="H36" s="54">
        <f>SUM(H34:H35)</f>
        <v>0</v>
      </c>
      <c r="I36" s="54">
        <f>SUM(I34:I35)</f>
        <v>0</v>
      </c>
      <c r="J36" s="54">
        <f>SUM(J34:J35)</f>
        <v>0</v>
      </c>
      <c r="K36" s="51"/>
      <c r="L36" s="51"/>
      <c r="M36" s="47"/>
      <c r="O36" s="42"/>
      <c r="P36" s="42"/>
      <c r="Q36" s="42"/>
      <c r="R36" s="42"/>
      <c r="S36" s="62"/>
      <c r="T36" s="62"/>
    </row>
    <row r="37" spans="2:20" ht="15">
      <c r="B37" s="114"/>
      <c r="C37" s="106"/>
      <c r="E37" s="108"/>
      <c r="F37" s="96" t="s">
        <v>57</v>
      </c>
      <c r="G37" s="97">
        <f>IF(G36-G29=0,0,"Error")</f>
        <v>0</v>
      </c>
      <c r="H37" s="97">
        <f>IF(H36-H29=0,0,"Error")</f>
        <v>0</v>
      </c>
      <c r="I37" s="97">
        <f>IF(I36-I29=0,0,"Error")</f>
        <v>0</v>
      </c>
      <c r="J37" s="97">
        <f>IF(J36-J29=0,0,"Error")</f>
        <v>0</v>
      </c>
      <c r="K37" s="45"/>
      <c r="L37" s="45"/>
      <c r="M37" s="58"/>
      <c r="O37" s="42"/>
      <c r="P37" s="42"/>
      <c r="Q37" s="42"/>
      <c r="S37" s="42"/>
      <c r="T37" s="42"/>
    </row>
    <row r="38" spans="2:20" ht="15">
      <c r="B38" s="114"/>
      <c r="C38" s="106"/>
      <c r="D38" s="106"/>
      <c r="E38" s="108"/>
      <c r="F38" s="125"/>
      <c r="G38" s="97"/>
      <c r="H38" s="97"/>
      <c r="I38" s="97"/>
      <c r="J38" s="97"/>
      <c r="K38" s="45"/>
      <c r="L38" s="45"/>
      <c r="M38" s="58"/>
      <c r="O38" s="42"/>
      <c r="P38" s="42"/>
      <c r="Q38" s="42"/>
      <c r="S38" s="42"/>
      <c r="T38" s="42"/>
    </row>
    <row r="39" spans="2:20" ht="15">
      <c r="B39" s="114"/>
      <c r="C39" s="107" t="s">
        <v>131</v>
      </c>
      <c r="D39" s="106"/>
      <c r="E39" s="108"/>
      <c r="F39" s="125"/>
      <c r="G39" s="97"/>
      <c r="H39" s="97"/>
      <c r="I39" s="97"/>
      <c r="J39" s="97"/>
      <c r="K39" s="45"/>
      <c r="L39" s="45"/>
      <c r="M39" s="58"/>
      <c r="O39" s="42"/>
      <c r="P39" s="42"/>
      <c r="Q39" s="42"/>
      <c r="S39" s="42"/>
      <c r="T39" s="42"/>
    </row>
    <row r="40" spans="2:20" ht="15.75">
      <c r="B40" s="114"/>
      <c r="C40" s="74"/>
      <c r="D40" s="106" t="s">
        <v>68</v>
      </c>
      <c r="E40" s="106"/>
      <c r="F40" s="125"/>
      <c r="G40" s="46"/>
      <c r="H40" s="46"/>
      <c r="I40" s="46"/>
      <c r="J40" s="46"/>
      <c r="K40" s="45"/>
      <c r="L40" s="45"/>
      <c r="M40" s="58"/>
      <c r="O40" s="42"/>
      <c r="P40" s="42"/>
      <c r="Q40" s="42"/>
      <c r="S40" s="42"/>
      <c r="T40" s="42"/>
    </row>
    <row r="41" spans="2:20" ht="15.75">
      <c r="B41" s="114"/>
      <c r="C41" s="74"/>
      <c r="D41" s="106" t="s">
        <v>69</v>
      </c>
      <c r="E41" s="106"/>
      <c r="F41" s="125"/>
      <c r="G41" s="46"/>
      <c r="H41" s="46"/>
      <c r="I41" s="46"/>
      <c r="J41" s="46"/>
      <c r="K41" s="45"/>
      <c r="L41" s="45"/>
      <c r="M41" s="58"/>
      <c r="O41" s="42"/>
      <c r="P41" s="42"/>
      <c r="Q41" s="42"/>
      <c r="S41" s="42"/>
      <c r="T41" s="42"/>
    </row>
    <row r="42" spans="2:20" ht="15.75">
      <c r="B42" s="114"/>
      <c r="C42" s="74"/>
      <c r="D42" s="106" t="s">
        <v>70</v>
      </c>
      <c r="E42" s="106"/>
      <c r="F42" s="125"/>
      <c r="G42" s="46"/>
      <c r="H42" s="46"/>
      <c r="I42" s="46"/>
      <c r="J42" s="46"/>
      <c r="K42" s="45"/>
      <c r="L42" s="45"/>
      <c r="M42" s="58"/>
      <c r="O42" s="42"/>
      <c r="P42" s="42"/>
      <c r="Q42" s="42"/>
      <c r="S42" s="42"/>
      <c r="T42" s="42"/>
    </row>
    <row r="43" spans="2:20" ht="15.75">
      <c r="B43" s="114"/>
      <c r="C43" s="74"/>
      <c r="D43" s="106" t="s">
        <v>65</v>
      </c>
      <c r="E43" s="106"/>
      <c r="F43" s="125"/>
      <c r="G43" s="46"/>
      <c r="H43" s="46"/>
      <c r="I43" s="46"/>
      <c r="J43" s="46"/>
      <c r="K43" s="45"/>
      <c r="L43" s="45"/>
      <c r="M43" s="58"/>
      <c r="O43" s="42"/>
      <c r="P43" s="42"/>
      <c r="Q43" s="42"/>
      <c r="S43" s="42"/>
      <c r="T43" s="42"/>
    </row>
    <row r="44" spans="2:20" ht="15">
      <c r="B44" s="114"/>
      <c r="C44" s="106"/>
      <c r="D44" s="106" t="s">
        <v>66</v>
      </c>
      <c r="E44" s="106"/>
      <c r="F44" s="125"/>
      <c r="G44" s="46"/>
      <c r="H44" s="46"/>
      <c r="I44" s="46"/>
      <c r="J44" s="46"/>
      <c r="K44" s="45"/>
      <c r="L44" s="45"/>
      <c r="M44" s="58"/>
      <c r="O44" s="42"/>
      <c r="P44" s="42"/>
      <c r="Q44" s="42"/>
      <c r="S44" s="42"/>
      <c r="T44" s="42"/>
    </row>
    <row r="45" spans="2:20" ht="15">
      <c r="B45" s="114"/>
      <c r="C45" s="106"/>
      <c r="D45" s="106" t="s">
        <v>67</v>
      </c>
      <c r="E45" s="106"/>
      <c r="F45" s="125"/>
      <c r="G45" s="46"/>
      <c r="H45" s="46"/>
      <c r="I45" s="46"/>
      <c r="J45" s="46"/>
      <c r="K45" s="45"/>
      <c r="L45" s="45"/>
      <c r="M45" s="58"/>
      <c r="O45" s="42"/>
      <c r="P45" s="42"/>
      <c r="Q45" s="42"/>
      <c r="S45" s="42"/>
      <c r="T45" s="42"/>
    </row>
    <row r="46" spans="2:20" ht="15.75" thickBot="1">
      <c r="B46" s="114"/>
      <c r="C46" s="106"/>
      <c r="D46" s="106"/>
      <c r="E46" s="108" t="s">
        <v>160</v>
      </c>
      <c r="F46" s="125"/>
      <c r="G46" s="102">
        <f>SUM(G40:G45)</f>
        <v>0</v>
      </c>
      <c r="H46" s="102">
        <f>SUM(H40:H45)</f>
        <v>0</v>
      </c>
      <c r="I46" s="102">
        <f>SUM(I40:I45)</f>
        <v>0</v>
      </c>
      <c r="J46" s="102">
        <f>SUM(J40:J45)</f>
        <v>0</v>
      </c>
      <c r="K46" s="45"/>
      <c r="L46" s="45"/>
      <c r="M46" s="58"/>
      <c r="O46" s="42"/>
      <c r="P46" s="42"/>
      <c r="Q46" s="42"/>
      <c r="S46" s="42"/>
      <c r="T46" s="42"/>
    </row>
    <row r="47" spans="2:20" ht="15">
      <c r="B47" s="114"/>
      <c r="C47" s="106"/>
      <c r="D47" s="106"/>
      <c r="E47" s="108"/>
      <c r="F47" s="125"/>
      <c r="G47" s="97"/>
      <c r="H47" s="97"/>
      <c r="I47" s="97"/>
      <c r="J47" s="97"/>
      <c r="K47" s="45"/>
      <c r="L47" s="45"/>
      <c r="M47" s="58"/>
      <c r="O47" s="42"/>
      <c r="P47" s="42"/>
      <c r="Q47" s="42"/>
      <c r="S47" s="42"/>
      <c r="T47" s="42"/>
    </row>
    <row r="48" spans="2:20" ht="15">
      <c r="B48" s="114"/>
      <c r="C48" s="106"/>
      <c r="D48" s="106"/>
      <c r="E48" s="108"/>
      <c r="F48" s="125"/>
      <c r="G48" s="103"/>
      <c r="H48" s="97"/>
      <c r="I48" s="97"/>
      <c r="J48" s="97"/>
      <c r="K48" s="45"/>
      <c r="L48" s="45"/>
      <c r="M48" s="58"/>
      <c r="O48" s="42"/>
      <c r="P48" s="42"/>
      <c r="Q48" s="42"/>
      <c r="S48" s="42"/>
      <c r="T48" s="42"/>
    </row>
    <row r="49" spans="2:13" ht="15.75">
      <c r="B49" s="114"/>
      <c r="C49" s="74" t="s">
        <v>3</v>
      </c>
      <c r="D49" s="106"/>
      <c r="E49" s="106"/>
      <c r="F49" s="141"/>
      <c r="G49" s="45"/>
      <c r="H49" s="45"/>
      <c r="I49" s="45"/>
      <c r="J49" s="45"/>
      <c r="K49" s="45"/>
      <c r="L49" s="45"/>
      <c r="M49" s="52"/>
    </row>
    <row r="50" spans="2:13" ht="13.5" customHeight="1">
      <c r="B50" s="114"/>
      <c r="C50" s="106"/>
      <c r="D50" s="106" t="s">
        <v>16</v>
      </c>
      <c r="F50" s="141"/>
      <c r="G50" s="46"/>
      <c r="H50" s="46"/>
      <c r="I50" s="46"/>
      <c r="J50" s="46"/>
      <c r="K50" s="45"/>
      <c r="L50" s="45"/>
      <c r="M50" s="69"/>
    </row>
    <row r="51" spans="2:13" ht="15">
      <c r="B51" s="114"/>
      <c r="C51" s="106"/>
      <c r="D51" s="106" t="s">
        <v>17</v>
      </c>
      <c r="F51" s="141"/>
      <c r="G51" s="46"/>
      <c r="H51" s="46"/>
      <c r="I51" s="46"/>
      <c r="J51" s="46"/>
      <c r="K51" s="45"/>
      <c r="L51" s="45"/>
      <c r="M51" s="47"/>
    </row>
    <row r="52" spans="2:13" ht="15">
      <c r="B52" s="114"/>
      <c r="C52" s="116"/>
      <c r="D52" s="106" t="s">
        <v>27</v>
      </c>
      <c r="F52" s="141"/>
      <c r="G52" s="46"/>
      <c r="H52" s="46"/>
      <c r="I52" s="46"/>
      <c r="J52" s="46"/>
      <c r="K52" s="45"/>
      <c r="L52" s="45"/>
      <c r="M52" s="69"/>
    </row>
    <row r="53" spans="2:13" ht="15">
      <c r="B53" s="114"/>
      <c r="C53" s="116"/>
      <c r="D53" s="106" t="s">
        <v>84</v>
      </c>
      <c r="F53" s="141"/>
      <c r="G53" s="51"/>
      <c r="H53" s="51"/>
      <c r="I53" s="51"/>
      <c r="J53" s="51"/>
      <c r="K53" s="45"/>
      <c r="L53" s="45"/>
      <c r="M53" s="69"/>
    </row>
    <row r="54" spans="2:13" ht="15">
      <c r="B54" s="114"/>
      <c r="C54" s="116"/>
      <c r="D54" s="106"/>
      <c r="E54" s="117" t="s">
        <v>85</v>
      </c>
      <c r="F54" s="141"/>
      <c r="G54" s="46"/>
      <c r="H54" s="46"/>
      <c r="I54" s="46"/>
      <c r="J54" s="46"/>
      <c r="K54" s="45"/>
      <c r="L54" s="45"/>
      <c r="M54" s="58"/>
    </row>
    <row r="55" spans="2:13" ht="15">
      <c r="B55" s="114"/>
      <c r="C55" s="116"/>
      <c r="D55" s="106"/>
      <c r="E55" s="117" t="s">
        <v>78</v>
      </c>
      <c r="F55" s="141"/>
      <c r="G55" s="46"/>
      <c r="H55" s="46"/>
      <c r="I55" s="46"/>
      <c r="J55" s="46"/>
      <c r="K55" s="45"/>
      <c r="L55" s="45"/>
      <c r="M55" s="58"/>
    </row>
    <row r="56" spans="2:13" ht="15">
      <c r="B56" s="114"/>
      <c r="C56" s="116"/>
      <c r="D56" s="106"/>
      <c r="E56" s="117" t="s">
        <v>79</v>
      </c>
      <c r="F56" s="141"/>
      <c r="G56" s="46"/>
      <c r="H56" s="46"/>
      <c r="I56" s="46"/>
      <c r="J56" s="46"/>
      <c r="K56" s="45"/>
      <c r="L56" s="45"/>
      <c r="M56" s="58"/>
    </row>
    <row r="57" spans="2:13" ht="15">
      <c r="B57" s="114"/>
      <c r="C57" s="116"/>
      <c r="D57" s="106"/>
      <c r="E57" s="117" t="s">
        <v>86</v>
      </c>
      <c r="F57" s="141"/>
      <c r="G57" s="46"/>
      <c r="H57" s="46"/>
      <c r="I57" s="46"/>
      <c r="J57" s="46"/>
      <c r="K57" s="45"/>
      <c r="L57" s="45"/>
      <c r="M57" s="58"/>
    </row>
    <row r="58" spans="2:13" ht="15">
      <c r="B58" s="114"/>
      <c r="C58" s="116"/>
      <c r="D58" s="106"/>
      <c r="E58" s="117" t="s">
        <v>87</v>
      </c>
      <c r="F58" s="141"/>
      <c r="G58" s="46"/>
      <c r="H58" s="46"/>
      <c r="I58" s="46"/>
      <c r="J58" s="46"/>
      <c r="K58" s="45"/>
      <c r="L58" s="45"/>
      <c r="M58" s="58"/>
    </row>
    <row r="59" spans="2:13" ht="15">
      <c r="B59" s="114"/>
      <c r="C59" s="116"/>
      <c r="D59" s="106"/>
      <c r="E59" s="117" t="s">
        <v>88</v>
      </c>
      <c r="F59" s="141"/>
      <c r="G59" s="46"/>
      <c r="H59" s="46"/>
      <c r="I59" s="46"/>
      <c r="J59" s="46"/>
      <c r="K59" s="45"/>
      <c r="L59" s="45"/>
      <c r="M59" s="58"/>
    </row>
    <row r="60" spans="2:13" ht="15">
      <c r="B60" s="114"/>
      <c r="C60" s="116"/>
      <c r="D60" s="106" t="s">
        <v>137</v>
      </c>
      <c r="F60" s="141"/>
      <c r="G60" s="46"/>
      <c r="H60" s="46"/>
      <c r="I60" s="46"/>
      <c r="J60" s="46"/>
      <c r="K60" s="45"/>
      <c r="L60" s="45"/>
      <c r="M60" s="47"/>
    </row>
    <row r="61" spans="2:13" ht="15">
      <c r="B61" s="114"/>
      <c r="C61" s="116"/>
      <c r="D61" s="116"/>
      <c r="E61" s="108" t="s">
        <v>93</v>
      </c>
      <c r="F61" s="141"/>
      <c r="G61" s="55">
        <f>SUM(G50:G60)</f>
        <v>0</v>
      </c>
      <c r="H61" s="55">
        <f>SUM(H50:H60)</f>
        <v>0</v>
      </c>
      <c r="I61" s="55">
        <f>SUM(I50:I60)</f>
        <v>0</v>
      </c>
      <c r="J61" s="55">
        <f>SUM(J50:J60)</f>
        <v>0</v>
      </c>
      <c r="K61" s="45"/>
      <c r="L61" s="45"/>
      <c r="M61" s="47"/>
    </row>
    <row r="62" spans="2:13" ht="15">
      <c r="B62" s="114"/>
      <c r="C62" s="116"/>
      <c r="D62" s="106"/>
      <c r="E62" s="106"/>
      <c r="F62" s="141"/>
      <c r="G62" s="51"/>
      <c r="H62" s="51"/>
      <c r="I62" s="51"/>
      <c r="J62" s="51"/>
      <c r="K62" s="51"/>
      <c r="L62" s="51"/>
      <c r="M62" s="52"/>
    </row>
    <row r="63" spans="2:13" ht="15.75">
      <c r="B63" s="114"/>
      <c r="C63" s="74" t="s">
        <v>4</v>
      </c>
      <c r="D63" s="106"/>
      <c r="E63" s="106"/>
      <c r="F63" s="141"/>
      <c r="G63" s="51"/>
      <c r="H63" s="51"/>
      <c r="I63" s="51"/>
      <c r="J63" s="51"/>
      <c r="K63" s="51"/>
      <c r="L63" s="51"/>
      <c r="M63" s="129"/>
    </row>
    <row r="64" spans="2:13" ht="15">
      <c r="B64" s="114"/>
      <c r="C64" s="106"/>
      <c r="D64" s="106" t="s">
        <v>21</v>
      </c>
      <c r="E64" s="116"/>
      <c r="F64" s="125"/>
      <c r="G64" s="46"/>
      <c r="H64" s="86"/>
      <c r="I64" s="86"/>
      <c r="J64" s="86"/>
      <c r="K64" s="51"/>
      <c r="L64" s="51"/>
      <c r="M64" s="47"/>
    </row>
    <row r="65" spans="2:13" ht="15">
      <c r="B65" s="114"/>
      <c r="C65" s="106"/>
      <c r="D65" s="106" t="s">
        <v>19</v>
      </c>
      <c r="E65" s="116"/>
      <c r="F65" s="125"/>
      <c r="G65" s="46"/>
      <c r="H65" s="46"/>
      <c r="I65" s="46"/>
      <c r="J65" s="46"/>
      <c r="K65" s="51"/>
      <c r="L65" s="51"/>
      <c r="M65" s="47"/>
    </row>
    <row r="66" spans="2:13" ht="15">
      <c r="B66" s="114"/>
      <c r="C66" s="106"/>
      <c r="D66" s="106" t="s">
        <v>20</v>
      </c>
      <c r="E66" s="116"/>
      <c r="F66" s="125"/>
      <c r="G66" s="46"/>
      <c r="H66" s="46"/>
      <c r="I66" s="46"/>
      <c r="J66" s="46"/>
      <c r="K66" s="51"/>
      <c r="L66" s="51"/>
      <c r="M66" s="47"/>
    </row>
    <row r="67" spans="2:13" ht="15.75" thickBot="1">
      <c r="B67" s="114"/>
      <c r="C67" s="106"/>
      <c r="D67" s="106"/>
      <c r="E67" s="108" t="s">
        <v>104</v>
      </c>
      <c r="F67" s="141"/>
      <c r="G67" s="54">
        <f>SUM(G64:G66)</f>
        <v>0</v>
      </c>
      <c r="H67" s="54">
        <f>SUM(H64:H66)</f>
        <v>0</v>
      </c>
      <c r="I67" s="54">
        <f>SUM(I64:I66)</f>
        <v>0</v>
      </c>
      <c r="J67" s="54">
        <f>SUM(J64:J66)</f>
        <v>0</v>
      </c>
      <c r="K67" s="51"/>
      <c r="L67" s="51"/>
      <c r="M67" s="47"/>
    </row>
    <row r="68" spans="2:13" ht="15">
      <c r="B68" s="114"/>
      <c r="C68" s="106"/>
      <c r="D68" s="106"/>
      <c r="E68" s="106"/>
      <c r="F68" s="141"/>
      <c r="G68" s="51"/>
      <c r="H68" s="51"/>
      <c r="I68" s="51"/>
      <c r="J68" s="51"/>
      <c r="K68" s="51"/>
      <c r="L68" s="51"/>
      <c r="M68" s="52"/>
    </row>
    <row r="69" spans="2:13" ht="15">
      <c r="B69" s="114"/>
      <c r="C69" s="106"/>
      <c r="D69" s="106" t="s">
        <v>35</v>
      </c>
      <c r="E69" s="116"/>
      <c r="F69" s="125"/>
      <c r="G69" s="46"/>
      <c r="H69" s="46"/>
      <c r="I69" s="46"/>
      <c r="J69" s="46"/>
      <c r="K69" s="51"/>
      <c r="L69" s="51"/>
      <c r="M69" s="47"/>
    </row>
    <row r="70" spans="2:13" ht="15">
      <c r="B70" s="114"/>
      <c r="C70" s="106"/>
      <c r="D70" s="106" t="s">
        <v>105</v>
      </c>
      <c r="E70" s="116"/>
      <c r="F70" s="125"/>
      <c r="G70" s="67"/>
      <c r="H70" s="67"/>
      <c r="I70" s="67"/>
      <c r="J70" s="67"/>
      <c r="K70" s="51"/>
      <c r="L70" s="51"/>
      <c r="M70" s="47"/>
    </row>
    <row r="71" spans="2:13" ht="15">
      <c r="B71" s="114"/>
      <c r="C71" s="106"/>
      <c r="D71" s="106" t="s">
        <v>161</v>
      </c>
      <c r="E71" s="116"/>
      <c r="F71" s="125"/>
      <c r="G71" s="67"/>
      <c r="H71" s="67"/>
      <c r="I71" s="67"/>
      <c r="J71" s="67"/>
      <c r="K71" s="51"/>
      <c r="L71" s="51"/>
      <c r="M71" s="92"/>
    </row>
    <row r="72" spans="2:13" ht="15.75" thickBot="1">
      <c r="B72" s="114"/>
      <c r="C72" s="106"/>
      <c r="D72" s="106"/>
      <c r="E72" s="108" t="s">
        <v>96</v>
      </c>
      <c r="F72" s="141"/>
      <c r="G72" s="54">
        <f>SUM(G69:G71)</f>
        <v>0</v>
      </c>
      <c r="H72" s="54">
        <f>SUM(H69:H71)</f>
        <v>0</v>
      </c>
      <c r="I72" s="54">
        <f>SUM(I69:I71)</f>
        <v>0</v>
      </c>
      <c r="J72" s="54">
        <f>SUM(J69:J71)</f>
        <v>0</v>
      </c>
      <c r="K72" s="51"/>
      <c r="L72" s="51"/>
      <c r="M72" s="130"/>
    </row>
    <row r="73" spans="2:13" ht="15">
      <c r="B73" s="114"/>
      <c r="C73" s="106"/>
      <c r="D73" s="106"/>
      <c r="E73" s="106"/>
      <c r="F73" s="141"/>
      <c r="G73" s="51"/>
      <c r="H73" s="51"/>
      <c r="I73" s="51"/>
      <c r="J73" s="51"/>
      <c r="K73" s="51"/>
      <c r="L73" s="51"/>
      <c r="M73" s="52"/>
    </row>
    <row r="74" spans="2:13" ht="15">
      <c r="B74" s="114"/>
      <c r="C74" s="106"/>
      <c r="D74" s="106" t="s">
        <v>97</v>
      </c>
      <c r="E74" s="116"/>
      <c r="F74" s="100"/>
      <c r="G74" s="51">
        <f>G61</f>
        <v>0</v>
      </c>
      <c r="H74" s="51">
        <f>G61+H61</f>
        <v>0</v>
      </c>
      <c r="I74" s="51">
        <f>G61+H61+I61</f>
        <v>0</v>
      </c>
      <c r="J74" s="51">
        <f>G61+H61+I61+J61</f>
        <v>0</v>
      </c>
      <c r="K74" s="51"/>
      <c r="L74" s="51"/>
      <c r="M74" s="58"/>
    </row>
    <row r="75" spans="2:13" ht="15">
      <c r="B75" s="114"/>
      <c r="C75" s="106"/>
      <c r="D75" s="106" t="s">
        <v>59</v>
      </c>
      <c r="E75" s="116"/>
      <c r="F75" s="100"/>
      <c r="G75" s="46"/>
      <c r="H75" s="46"/>
      <c r="I75" s="46"/>
      <c r="J75" s="46"/>
      <c r="K75" s="51"/>
      <c r="L75" s="51"/>
      <c r="M75" s="83"/>
    </row>
    <row r="76" spans="2:13" ht="15">
      <c r="B76" s="114"/>
      <c r="C76" s="106"/>
      <c r="D76" s="117" t="s">
        <v>60</v>
      </c>
      <c r="F76" s="100"/>
      <c r="G76" s="98"/>
      <c r="H76" s="98"/>
      <c r="I76" s="98"/>
      <c r="J76" s="98"/>
      <c r="K76" s="51"/>
      <c r="L76" s="51"/>
      <c r="M76" s="83"/>
    </row>
    <row r="77" spans="2:13" ht="15.75" thickBot="1">
      <c r="B77" s="114"/>
      <c r="C77" s="106"/>
      <c r="D77" s="106"/>
      <c r="E77" s="108" t="s">
        <v>61</v>
      </c>
      <c r="F77" s="100"/>
      <c r="G77" s="54">
        <f>SUM(G74:G76)</f>
        <v>0</v>
      </c>
      <c r="H77" s="54">
        <f>SUM(H74:H76)</f>
        <v>0</v>
      </c>
      <c r="I77" s="54">
        <f>SUM(I74:I76)</f>
        <v>0</v>
      </c>
      <c r="J77" s="54">
        <f>SUM(J74:J76)</f>
        <v>0</v>
      </c>
      <c r="K77" s="51"/>
      <c r="L77" s="51"/>
      <c r="M77" s="83"/>
    </row>
    <row r="78" spans="2:13" ht="15">
      <c r="B78" s="114"/>
      <c r="C78" s="106"/>
      <c r="D78" s="106"/>
      <c r="E78" s="116"/>
      <c r="F78" s="100"/>
      <c r="G78" s="51"/>
      <c r="H78" s="51"/>
      <c r="I78" s="51"/>
      <c r="J78" s="51"/>
      <c r="K78" s="51"/>
      <c r="L78" s="51"/>
      <c r="M78" s="83"/>
    </row>
    <row r="79" spans="2:13" ht="15.75" thickBot="1">
      <c r="B79" s="114"/>
      <c r="C79" s="106"/>
      <c r="D79" s="106" t="s">
        <v>162</v>
      </c>
      <c r="E79" s="116"/>
      <c r="F79" s="141"/>
      <c r="G79" s="99"/>
      <c r="H79" s="99"/>
      <c r="I79" s="99"/>
      <c r="J79" s="99"/>
      <c r="K79" s="51"/>
      <c r="L79" s="51"/>
      <c r="M79" s="58"/>
    </row>
    <row r="80" spans="2:13" ht="15.75" thickTop="1">
      <c r="B80" s="114"/>
      <c r="C80" s="106"/>
      <c r="D80" s="106"/>
      <c r="E80" s="106"/>
      <c r="F80" s="141"/>
      <c r="G80" s="51"/>
      <c r="H80" s="51"/>
      <c r="I80" s="51"/>
      <c r="J80" s="51"/>
      <c r="K80" s="51"/>
      <c r="L80" s="51"/>
      <c r="M80" s="52"/>
    </row>
    <row r="81" spans="2:13" ht="15.75">
      <c r="B81" s="114"/>
      <c r="C81" s="74" t="s">
        <v>106</v>
      </c>
      <c r="D81" s="116"/>
      <c r="E81" s="118"/>
      <c r="F81" s="144"/>
      <c r="G81" s="51"/>
      <c r="H81" s="51"/>
      <c r="I81" s="51"/>
      <c r="J81" s="51"/>
      <c r="K81" s="51"/>
      <c r="L81" s="51"/>
      <c r="M81" s="52"/>
    </row>
    <row r="82" spans="2:13" ht="15">
      <c r="B82" s="114"/>
      <c r="C82" s="106"/>
      <c r="D82" s="167" t="s">
        <v>177</v>
      </c>
      <c r="E82" s="210"/>
      <c r="F82" s="65"/>
      <c r="G82" s="46">
        <f>G31</f>
        <v>0</v>
      </c>
      <c r="H82" s="46">
        <f>H31</f>
        <v>0</v>
      </c>
      <c r="I82" s="46">
        <f>I31</f>
        <v>0</v>
      </c>
      <c r="J82" s="46">
        <f>J31</f>
        <v>0</v>
      </c>
      <c r="K82" s="51"/>
      <c r="L82" s="51"/>
      <c r="M82" s="47"/>
    </row>
    <row r="83" spans="2:13" ht="15">
      <c r="B83" s="114"/>
      <c r="C83" s="106"/>
      <c r="D83" s="167" t="s">
        <v>164</v>
      </c>
      <c r="E83" s="210"/>
      <c r="F83" s="64"/>
      <c r="G83" s="46">
        <f>-G61</f>
        <v>0</v>
      </c>
      <c r="H83" s="46">
        <f>-H61</f>
        <v>0</v>
      </c>
      <c r="I83" s="46">
        <f>-I61</f>
        <v>0</v>
      </c>
      <c r="J83" s="46">
        <f>-J61</f>
        <v>0</v>
      </c>
      <c r="K83" s="51"/>
      <c r="L83" s="51"/>
      <c r="M83" s="58"/>
    </row>
    <row r="84" spans="2:13" ht="15">
      <c r="B84" s="114"/>
      <c r="C84" s="106"/>
      <c r="D84" s="167" t="s">
        <v>165</v>
      </c>
      <c r="E84" s="210"/>
      <c r="F84" s="71"/>
      <c r="G84" s="88" t="s">
        <v>0</v>
      </c>
      <c r="H84" s="46">
        <f>-(SUM(H65:H66)-SUM(G65:G66))</f>
        <v>0</v>
      </c>
      <c r="I84" s="46">
        <f>-(SUM(I65:I66)-SUM(H65:H66))</f>
        <v>0</v>
      </c>
      <c r="J84" s="46">
        <f>-(SUM(J65:J66)-SUM(I65:I66))</f>
        <v>0</v>
      </c>
      <c r="K84" s="51"/>
      <c r="L84" s="51"/>
      <c r="M84" s="58"/>
    </row>
    <row r="85" spans="2:13" ht="15">
      <c r="B85" s="114"/>
      <c r="C85" s="106"/>
      <c r="D85" s="167" t="s">
        <v>113</v>
      </c>
      <c r="E85" s="210"/>
      <c r="F85" s="100"/>
      <c r="G85" s="46">
        <f>G72</f>
        <v>0</v>
      </c>
      <c r="H85" s="46">
        <f>H72-G72</f>
        <v>0</v>
      </c>
      <c r="I85" s="46">
        <f>I72-H72</f>
        <v>0</v>
      </c>
      <c r="J85" s="46">
        <f>J72-I72</f>
        <v>0</v>
      </c>
      <c r="K85" s="51"/>
      <c r="L85" s="51"/>
      <c r="M85" s="58"/>
    </row>
    <row r="86" spans="2:13" ht="15">
      <c r="B86" s="114"/>
      <c r="C86" s="106"/>
      <c r="D86" s="160" t="s">
        <v>114</v>
      </c>
      <c r="E86" s="213"/>
      <c r="F86" s="100"/>
      <c r="G86" s="85" t="s">
        <v>0</v>
      </c>
      <c r="H86" s="19">
        <f>H70+H79-G79-G70</f>
        <v>0</v>
      </c>
      <c r="I86" s="101">
        <f>I70+I79-H79-H70</f>
        <v>0</v>
      </c>
      <c r="J86" s="101">
        <f>J70+J79-I79-I70</f>
        <v>0</v>
      </c>
      <c r="K86" s="51"/>
      <c r="L86" s="51"/>
      <c r="M86" s="58"/>
    </row>
    <row r="87" spans="2:13" ht="15">
      <c r="B87" s="114"/>
      <c r="C87" s="106"/>
      <c r="D87" s="160" t="s">
        <v>115</v>
      </c>
      <c r="E87" s="213"/>
      <c r="F87" s="71"/>
      <c r="G87" s="46"/>
      <c r="H87" s="46"/>
      <c r="I87" s="46"/>
      <c r="J87" s="46"/>
      <c r="K87" s="51"/>
      <c r="L87" s="51"/>
      <c r="M87" s="58"/>
    </row>
    <row r="88" spans="2:13" ht="15.75" thickBot="1">
      <c r="B88" s="114"/>
      <c r="C88" s="106"/>
      <c r="D88" s="106"/>
      <c r="E88" s="121" t="s">
        <v>102</v>
      </c>
      <c r="F88" s="145"/>
      <c r="G88" s="57">
        <f>SUM(G82:G87)</f>
        <v>0</v>
      </c>
      <c r="H88" s="57">
        <f>SUM(H82:H87)</f>
        <v>0</v>
      </c>
      <c r="I88" s="57">
        <f>SUM(I82:I87)</f>
        <v>0</v>
      </c>
      <c r="J88" s="57">
        <f>SUM(J82:J87)</f>
        <v>0</v>
      </c>
      <c r="K88" s="51"/>
      <c r="L88" s="51"/>
      <c r="M88" s="47"/>
    </row>
    <row r="89" spans="2:13" ht="15.75" thickTop="1">
      <c r="B89" s="114"/>
      <c r="C89" s="106"/>
      <c r="D89" s="106"/>
      <c r="E89" s="119"/>
      <c r="F89" s="145"/>
      <c r="G89" s="56"/>
      <c r="H89" s="56"/>
      <c r="I89" s="56"/>
      <c r="J89" s="56"/>
      <c r="K89" s="51"/>
      <c r="L89" s="51"/>
      <c r="M89" s="52"/>
    </row>
    <row r="90" spans="2:13" ht="15.75">
      <c r="B90" s="114"/>
      <c r="C90" s="74" t="s">
        <v>50</v>
      </c>
      <c r="D90" s="106"/>
      <c r="E90" s="119"/>
      <c r="F90" s="145"/>
      <c r="G90" s="56"/>
      <c r="H90" s="56"/>
      <c r="I90" s="56"/>
      <c r="J90" s="56"/>
      <c r="K90" s="51"/>
      <c r="L90" s="51"/>
      <c r="M90" s="52"/>
    </row>
    <row r="91" spans="2:13" ht="15">
      <c r="B91" s="114"/>
      <c r="C91" s="106"/>
      <c r="D91" s="106" t="s">
        <v>29</v>
      </c>
      <c r="E91" s="106"/>
      <c r="F91" s="141"/>
      <c r="G91" s="56"/>
      <c r="H91" s="56"/>
      <c r="I91" s="56"/>
      <c r="J91" s="56"/>
      <c r="K91" s="51"/>
      <c r="L91" s="51"/>
      <c r="M91" s="52"/>
    </row>
    <row r="92" spans="2:13" ht="15">
      <c r="B92" s="114"/>
      <c r="C92" s="106"/>
      <c r="D92" s="108"/>
      <c r="E92" s="106" t="s">
        <v>45</v>
      </c>
      <c r="F92" s="141"/>
      <c r="G92" s="46"/>
      <c r="H92" s="56"/>
      <c r="I92" s="56"/>
      <c r="J92" s="56"/>
      <c r="K92" s="51"/>
      <c r="L92" s="51"/>
      <c r="M92" s="58"/>
    </row>
    <row r="93" spans="2:13" ht="15.75">
      <c r="B93" s="114"/>
      <c r="C93" s="106"/>
      <c r="D93" s="108"/>
      <c r="E93" s="122" t="s">
        <v>49</v>
      </c>
      <c r="F93" s="146"/>
      <c r="G93" s="46"/>
      <c r="H93" s="51"/>
      <c r="I93" s="51"/>
      <c r="J93" s="51"/>
      <c r="K93" s="51"/>
      <c r="L93" s="51"/>
      <c r="M93" s="47"/>
    </row>
    <row r="94" spans="2:13" ht="15">
      <c r="B94" s="114"/>
      <c r="C94" s="106"/>
      <c r="D94" s="106" t="s">
        <v>30</v>
      </c>
      <c r="E94" s="106"/>
      <c r="F94" s="141"/>
      <c r="G94" s="46" t="s">
        <v>9</v>
      </c>
      <c r="H94" s="51"/>
      <c r="I94" s="51"/>
      <c r="J94" s="51"/>
      <c r="K94" s="51"/>
      <c r="L94" s="51"/>
      <c r="M94" s="47"/>
    </row>
    <row r="95" spans="2:13" ht="15">
      <c r="B95" s="114"/>
      <c r="C95" s="106"/>
      <c r="D95" s="108"/>
      <c r="E95" s="106" t="s">
        <v>45</v>
      </c>
      <c r="F95" s="141"/>
      <c r="G95" s="46"/>
      <c r="H95" s="51"/>
      <c r="I95" s="51"/>
      <c r="J95" s="51"/>
      <c r="K95" s="51"/>
      <c r="L95" s="51"/>
      <c r="M95" s="58"/>
    </row>
    <row r="96" spans="2:13" ht="15.75">
      <c r="B96" s="114"/>
      <c r="C96" s="106"/>
      <c r="D96" s="108"/>
      <c r="E96" s="122" t="s">
        <v>49</v>
      </c>
      <c r="F96" s="146"/>
      <c r="G96" s="53"/>
      <c r="H96" s="51"/>
      <c r="I96" s="51"/>
      <c r="J96" s="51"/>
      <c r="K96" s="51"/>
      <c r="L96" s="51"/>
      <c r="M96" s="47"/>
    </row>
    <row r="97" spans="2:13" ht="15.75" thickBot="1">
      <c r="B97" s="114"/>
      <c r="C97" s="106"/>
      <c r="D97" s="106"/>
      <c r="E97" s="108" t="s">
        <v>31</v>
      </c>
      <c r="F97" s="141"/>
      <c r="G97" s="68">
        <f>G92+G93+G95+G96</f>
        <v>0</v>
      </c>
      <c r="H97" s="51"/>
      <c r="I97" s="51"/>
      <c r="J97" s="51"/>
      <c r="K97" s="51"/>
      <c r="L97" s="51"/>
      <c r="M97" s="131"/>
    </row>
    <row r="98" spans="2:13" ht="15.75" thickTop="1">
      <c r="B98" s="114"/>
      <c r="C98" s="116"/>
      <c r="D98" s="106"/>
      <c r="E98" s="106"/>
      <c r="F98" s="60"/>
      <c r="G98" s="45"/>
      <c r="H98" s="45"/>
      <c r="I98" s="45"/>
      <c r="J98" s="45"/>
      <c r="K98" s="45"/>
      <c r="L98" s="45"/>
      <c r="M98" s="52"/>
    </row>
    <row r="99" spans="2:13" ht="15">
      <c r="B99" s="114"/>
      <c r="G99" s="2"/>
      <c r="H99" s="2"/>
      <c r="I99" s="2"/>
      <c r="J99" s="2"/>
      <c r="K99" s="2"/>
      <c r="L99" s="2"/>
      <c r="M99" s="132"/>
    </row>
    <row r="100" spans="2:13" ht="16.5" thickBot="1">
      <c r="B100" s="114"/>
      <c r="C100" s="229" t="s">
        <v>6</v>
      </c>
      <c r="D100" s="229"/>
      <c r="E100" s="229"/>
      <c r="F100" s="229"/>
      <c r="G100" s="229"/>
      <c r="H100" s="229"/>
      <c r="I100" s="229"/>
      <c r="J100" s="229"/>
      <c r="K100" s="229"/>
      <c r="L100" s="229"/>
      <c r="M100" s="253"/>
    </row>
    <row r="101" spans="2:13" ht="15.75">
      <c r="B101" s="114"/>
      <c r="C101" s="254"/>
      <c r="D101" s="255"/>
      <c r="E101" s="255"/>
      <c r="F101" s="255"/>
      <c r="G101" s="255"/>
      <c r="H101" s="255"/>
      <c r="I101" s="255"/>
      <c r="J101" s="255"/>
      <c r="K101" s="255"/>
      <c r="L101" s="255"/>
      <c r="M101" s="256"/>
    </row>
    <row r="102" spans="2:13" ht="15">
      <c r="B102" s="114"/>
      <c r="G102" s="2"/>
      <c r="H102" s="2"/>
      <c r="I102" s="2"/>
      <c r="J102" s="2"/>
      <c r="K102" s="2"/>
      <c r="L102" s="2"/>
      <c r="M102" s="132"/>
    </row>
    <row r="103" spans="2:13" ht="16.5" thickBot="1">
      <c r="B103" s="114"/>
      <c r="C103" s="229" t="s">
        <v>7</v>
      </c>
      <c r="D103" s="229"/>
      <c r="E103" s="229"/>
      <c r="F103" s="229"/>
      <c r="G103" s="229"/>
      <c r="H103" s="229"/>
      <c r="I103" s="229"/>
      <c r="J103" s="229"/>
      <c r="K103" s="229"/>
      <c r="L103" s="229"/>
      <c r="M103" s="253"/>
    </row>
    <row r="104" spans="2:13" ht="15.75">
      <c r="B104" s="114"/>
      <c r="C104" s="254"/>
      <c r="D104" s="255"/>
      <c r="E104" s="255"/>
      <c r="F104" s="255"/>
      <c r="G104" s="255"/>
      <c r="H104" s="255"/>
      <c r="I104" s="255"/>
      <c r="J104" s="255"/>
      <c r="K104" s="255"/>
      <c r="L104" s="255"/>
      <c r="M104" s="256"/>
    </row>
    <row r="105" spans="2:13" ht="15">
      <c r="B105" s="114"/>
      <c r="G105" s="2"/>
      <c r="H105" s="2"/>
      <c r="I105" s="2"/>
      <c r="J105" s="2"/>
      <c r="K105" s="2"/>
      <c r="L105" s="2"/>
      <c r="M105" s="132"/>
    </row>
    <row r="106" spans="2:13" ht="16.5" thickBot="1">
      <c r="B106" s="114"/>
      <c r="C106" s="229" t="s">
        <v>8</v>
      </c>
      <c r="D106" s="229"/>
      <c r="E106" s="229"/>
      <c r="F106" s="229"/>
      <c r="G106" s="229"/>
      <c r="H106" s="229"/>
      <c r="I106" s="229"/>
      <c r="J106" s="229"/>
      <c r="K106" s="229"/>
      <c r="L106" s="229"/>
      <c r="M106" s="253"/>
    </row>
    <row r="107" spans="2:13" ht="15.75">
      <c r="B107" s="114"/>
      <c r="C107" s="251"/>
      <c r="D107" s="251"/>
      <c r="E107" s="251"/>
      <c r="F107" s="251"/>
      <c r="G107" s="251"/>
      <c r="H107" s="251"/>
      <c r="I107" s="251"/>
      <c r="J107" s="251"/>
      <c r="K107" s="251"/>
      <c r="L107" s="251"/>
      <c r="M107" s="252"/>
    </row>
    <row r="108" spans="2:13" ht="15.75" thickBot="1">
      <c r="B108" s="123"/>
      <c r="C108" s="124"/>
      <c r="D108" s="124"/>
      <c r="E108" s="124"/>
      <c r="F108" s="61"/>
      <c r="G108" s="6"/>
      <c r="H108" s="6"/>
      <c r="I108" s="6"/>
      <c r="J108" s="6"/>
      <c r="K108" s="6"/>
      <c r="L108" s="6"/>
      <c r="M108" s="133"/>
    </row>
  </sheetData>
  <sheetProtection/>
  <mergeCells count="8">
    <mergeCell ref="C107:M107"/>
    <mergeCell ref="C2:J2"/>
    <mergeCell ref="H3:J3"/>
    <mergeCell ref="C103:M103"/>
    <mergeCell ref="C106:M106"/>
    <mergeCell ref="C100:M100"/>
    <mergeCell ref="C101:M101"/>
    <mergeCell ref="C104:M104"/>
  </mergeCells>
  <printOptions gridLines="1" horizontalCentered="1"/>
  <pageMargins left="0.17" right="0.08" top="0.4" bottom="0.45" header="0.22" footer="0.3"/>
  <pageSetup fitToHeight="1" fitToWidth="1" horizontalDpi="600" verticalDpi="600" orientation="portrait" scale="4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2011-04-15T04:14:56Z</cp:lastPrinted>
  <dcterms:created xsi:type="dcterms:W3CDTF">2010-07-19T18:11:11Z</dcterms:created>
  <dcterms:modified xsi:type="dcterms:W3CDTF">2023-01-05T22:18:08Z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